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ml.chartshapes+xml"/>
  <Override PartName="/xl/drawings/_rels/drawing6.xml.rels" ContentType="application/vnd.openxmlformats-package.relationships+xml"/>
  <Override PartName="/xl/drawings/_rels/drawing1.xml.rels" ContentType="application/vnd.openxmlformats-package.relationship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xml"/>
  <Override PartName="/xl/charts/_rels/chart4.xml.rels" ContentType="application/vnd.openxmlformats-package.relationships+xml"/>
  <Override PartName="/xl/charts/_rels/chart3.xml.rels" ContentType="application/vnd.openxmlformats-package.relationships+xml"/>
  <Override PartName="/xl/charts/_rels/chart2.xml.rels" ContentType="application/vnd.openxmlformats-package.relationships+xml"/>
  <Override PartName="/xl/charts/_rels/chart1.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5.xml" ContentType="application/vnd.openxmlformats-officedocument.customXmlProperties+xml"/>
  <Override PartName="/customXml/itemProps1.xml" ContentType="application/vnd.openxmlformats-officedocument.customXmlProperties+xml"/>
  <Override PartName="/customXml/item2.xml" ContentType="application/xml"/>
  <Override PartName="/customXml/_rels/item5.xml.rels" ContentType="application/vnd.openxmlformats-package.relationships+xml"/>
  <Override PartName="/customXml/_rels/item4.xml.rels" ContentType="application/vnd.openxmlformats-package.relationships+xml"/>
  <Override PartName="/customXml/_rels/item3.xml.rels" ContentType="application/vnd.openxmlformats-package.relationships+xml"/>
  <Override PartName="/customXml/_rels/item2.xml.rels" ContentType="application/vnd.openxmlformats-package.relationships+xml"/>
  <Override PartName="/customXml/_rels/item1.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Override PartName="/customXml/item4.xml" ContentType="application/xml"/>
  <Override PartName="/customXml/itemProps4.xml" ContentType="application/vnd.openxmlformats-officedocument.customXmlProperties+xml"/>
  <Override PartName="/customXml/item5.xml" ContentType="applicatio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8" Type="http://schemas.openxmlformats.org/officeDocument/2006/relationships/customXml" Target="../customXml/item4.xml"/><Relationship Id="rId9" Type="http://schemas.openxmlformats.org/officeDocument/2006/relationships/customXml" Target="../customXml/item5.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ata" sheetId="1" state="visible" r:id="rId3"/>
    <sheet name="Graphs" sheetId="2" state="visible" r:id="rId4"/>
    <sheet name="Monthly Trend" sheetId="3" state="visible" r:id="rId5"/>
  </sheets>
  <definedNames>
    <definedName function="false" hidden="false" localSheetId="0" name="_xlnm.Print_Area" vbProcedure="false">Data!$A$1:$K$558</definedName>
    <definedName function="false" hidden="false" localSheetId="0" name="_xlnm.Print_Titles" vbProcedure="false">Data!$4:$4</definedName>
    <definedName function="false" hidden="false" localSheetId="1" name="_xlnm.Print_Area" vbProcedure="false">Graphs!$A$1:$K$51</definedName>
    <definedName function="false" hidden="false" localSheetId="2" name="_xlnm.Print_Area" vbProcedure="false">'Monthly Trend'!$A$1:$W$36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<sst xmlns="http://schemas.openxmlformats.org/spreadsheetml/2006/main" count="310" uniqueCount="60">
  <si>
    <t xml:space="preserve">Round Lake TSI Data</t>
  </si>
  <si>
    <t xml:space="preserve">last updated:</t>
  </si>
  <si>
    <t xml:space="preserve">Sampled by</t>
  </si>
  <si>
    <t xml:space="preserve">Date</t>
  </si>
  <si>
    <t xml:space="preserve">Sample ID</t>
  </si>
  <si>
    <t xml:space="preserve">Code #</t>
  </si>
  <si>
    <t xml:space="preserve">TP (ppb)</t>
  </si>
  <si>
    <t xml:space="preserve">Chla (ppb)</t>
  </si>
  <si>
    <t xml:space="preserve">Secchi (ft)</t>
  </si>
  <si>
    <t xml:space="preserve">TSI (P)</t>
  </si>
  <si>
    <t xml:space="preserve">TSI (C)</t>
  </si>
  <si>
    <t xml:space="preserve">TSI (S)</t>
  </si>
  <si>
    <t xml:space="preserve">TSI Avg</t>
  </si>
  <si>
    <t xml:space="preserve">MPCA</t>
  </si>
  <si>
    <t xml:space="preserve">AWRL</t>
  </si>
  <si>
    <t xml:space="preserve">Stark</t>
  </si>
  <si>
    <t xml:space="preserve">Selter</t>
  </si>
  <si>
    <t xml:space="preserve">Sobiech</t>
  </si>
  <si>
    <t xml:space="preserve">Jorgensen, Sobiech, &amp; Ulm</t>
  </si>
  <si>
    <t xml:space="preserve">Jorgensen &amp; Sobiech</t>
  </si>
  <si>
    <t xml:space="preserve">Ulm &amp; Sobiech</t>
  </si>
  <si>
    <t xml:space="preserve">Jorgensen, Sobiech &amp; Ulm</t>
  </si>
  <si>
    <t xml:space="preserve">Sobeich</t>
  </si>
  <si>
    <t xml:space="preserve">Ulm, Sobiech</t>
  </si>
  <si>
    <t xml:space="preserve">RN Sobiech</t>
  </si>
  <si>
    <t xml:space="preserve">Ulm &amp; Jorgensen</t>
  </si>
  <si>
    <t xml:space="preserve">Dick Sobiech</t>
  </si>
  <si>
    <t xml:space="preserve">Sobiech, Jorgensen, &amp; Christensen</t>
  </si>
  <si>
    <t xml:space="preserve">Christensen, Jorgensen, Sobiech &amp; Ulm</t>
  </si>
  <si>
    <t xml:space="preserve">Christensen, Sobiech &amp; Ulm</t>
  </si>
  <si>
    <t xml:space="preserve">Christensen, Richter, &amp; Sobiech</t>
  </si>
  <si>
    <t xml:space="preserve">Jorgensen, Sobiech</t>
  </si>
  <si>
    <t xml:space="preserve">Christensen, Sobiech</t>
  </si>
  <si>
    <t xml:space="preserve">Sobiech, Kraitz</t>
  </si>
  <si>
    <t xml:space="preserve">Richter, Sobiech</t>
  </si>
  <si>
    <t xml:space="preserve">Richter, Sobiech, Ulm</t>
  </si>
  <si>
    <t xml:space="preserve">Sobiech, Christensen</t>
  </si>
  <si>
    <t xml:space="preserve">Site 204</t>
  </si>
  <si>
    <t xml:space="preserve">Christensen &amp; Richter</t>
  </si>
  <si>
    <t xml:space="preserve">Dick Crail, Kevin Cunningham</t>
  </si>
  <si>
    <t xml:space="preserve">Dick Crail</t>
  </si>
  <si>
    <t xml:space="preserve">AVERAGE</t>
  </si>
  <si>
    <t xml:space="preserve">MIN</t>
  </si>
  <si>
    <t xml:space="preserve">MAX</t>
  </si>
  <si>
    <t xml:space="preserve">COUNT</t>
  </si>
  <si>
    <t xml:space="preserve">Round Lake TSI Graphs</t>
  </si>
  <si>
    <t xml:space="preserve">Average TSI  - Monthly Trend Analysis</t>
  </si>
  <si>
    <t xml:space="preserve">Month</t>
  </si>
  <si>
    <t xml:space="preserve">Averages</t>
  </si>
  <si>
    <t xml:space="preserve">Max</t>
  </si>
  <si>
    <t xml:space="preserve">Pos Var</t>
  </si>
  <si>
    <t xml:space="preserve">Min</t>
  </si>
  <si>
    <t xml:space="preserve">Neg Var</t>
  </si>
  <si>
    <t xml:space="preserve">May (19 yrs)</t>
  </si>
  <si>
    <t xml:space="preserve">NA</t>
  </si>
  <si>
    <t xml:space="preserve">Jun (21 yrs)</t>
  </si>
  <si>
    <t xml:space="preserve">Jul (19 yrs)</t>
  </si>
  <si>
    <t xml:space="preserve">Aug (20 yrs)</t>
  </si>
  <si>
    <t xml:space="preserve">Sep (18 yrs)</t>
  </si>
  <si>
    <t xml:space="preserve">The monthly trend analysis shown in the graph above shows how the average TSI in Round Lake increases gradually from May through August. Lakes with this pattern are typically most influenced by shoreline runoff and seasonal use of the lake. The error bars show the minimum and maximum values measured for the month over the period of 2005-2022. We can see that TSI is most variable in September. </t>
  </si>
</sst>
</file>

<file path=xl/styles.xml><?xml version="1.0" encoding="utf-8"?>
<styleSheet xmlns="http://schemas.openxmlformats.org/spreadsheetml/2006/main">
  <numFmts count="6">
    <numFmt numFmtId="164" formatCode="General"/>
    <numFmt numFmtId="165" formatCode="m/d/yyyy"/>
    <numFmt numFmtId="166" formatCode="m/d/yy"/>
    <numFmt numFmtId="167" formatCode="0.0"/>
    <numFmt numFmtId="168" formatCode="0.00"/>
    <numFmt numFmtId="169" formatCode="0"/>
  </numFmts>
  <fonts count="22">
    <font>
      <sz val="11"/>
      <color theme="1"/>
      <name val="Calibri"/>
      <family val="2"/>
      <charset val="1"/>
    </font>
    <font>
      <sz val="10"/>
      <name val="Arial"/>
      <family val="0"/>
    </font>
    <font>
      <sz val="10"/>
      <name val="Arial"/>
      <family val="0"/>
    </font>
    <font>
      <sz val="10"/>
      <name val="Arial"/>
      <family val="0"/>
    </font>
    <font>
      <b val="true"/>
      <sz val="16"/>
      <color theme="1"/>
      <name val="Calibri"/>
      <family val="2"/>
      <charset val="1"/>
    </font>
    <font>
      <sz val="12"/>
      <color theme="1"/>
      <name val="Calibri"/>
      <family val="2"/>
      <charset val="1"/>
    </font>
    <font>
      <b val="true"/>
      <sz val="11"/>
      <name val="Calibri"/>
      <family val="2"/>
      <charset val="1"/>
    </font>
    <font>
      <sz val="11"/>
      <name val="Calibri"/>
      <family val="2"/>
      <charset val="1"/>
    </font>
    <font>
      <sz val="9"/>
      <name val="Calibri"/>
      <family val="2"/>
      <charset val="1"/>
    </font>
    <font>
      <sz val="10"/>
      <name val="Calibri"/>
      <family val="2"/>
      <charset val="1"/>
    </font>
    <font>
      <sz val="12"/>
      <name val="Tempus Sans ITC"/>
      <family val="5"/>
      <charset val="1"/>
    </font>
    <font>
      <b val="true"/>
      <sz val="11"/>
      <color theme="1"/>
      <name val="Calibri"/>
      <family val="2"/>
      <charset val="1"/>
    </font>
    <font>
      <b val="true"/>
      <sz val="18"/>
      <color rgb="FF000000"/>
      <name val="Calibri"/>
      <family val="2"/>
    </font>
    <font>
      <sz val="9"/>
      <color rgb="FF333333"/>
      <name val="Calibri"/>
      <family val="2"/>
    </font>
    <font>
      <sz val="10"/>
      <color rgb="FF333333"/>
      <name val="Calibri"/>
      <family val="2"/>
    </font>
    <font>
      <sz val="11"/>
      <color rgb="FF333333"/>
      <name val="Calibri"/>
      <family val="2"/>
    </font>
    <font>
      <sz val="10.5"/>
      <color rgb="FF333333"/>
      <name val="Calibri"/>
      <family val="2"/>
    </font>
    <font>
      <b val="true"/>
      <sz val="14"/>
      <color theme="1"/>
      <name val="Calibri"/>
      <family val="2"/>
      <charset val="1"/>
    </font>
    <font>
      <b val="true"/>
      <sz val="14"/>
      <color rgb="FF000000"/>
      <name val="Calibri"/>
      <family val="2"/>
    </font>
    <font>
      <sz val="11"/>
      <color rgb="FF000000"/>
      <name val="Calibri"/>
      <family val="2"/>
    </font>
    <font>
      <sz val="12"/>
      <color rgb="FF000000"/>
      <name val="Calibri"/>
      <family val="2"/>
    </font>
    <font>
      <b val="true"/>
      <sz val="12"/>
      <color rgb="FF000000"/>
      <name val="Calibri"/>
      <family val="2"/>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5" fontId="5"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5" fontId="5" fillId="0" borderId="0" xfId="0" applyFont="true" applyBorder="false" applyAlignment="true" applyProtection="true">
      <alignment horizontal="right" vertical="bottom" textRotation="0" wrapText="false" indent="0" shrinkToFit="false"/>
      <protection locked="true" hidden="false"/>
    </xf>
    <xf numFmtId="164" fontId="6" fillId="0" borderId="0" xfId="0" applyFont="true" applyBorder="false" applyAlignment="true" applyProtection="true">
      <alignment horizontal="center" vertical="bottom" textRotation="0" wrapText="false" indent="0" shrinkToFit="false"/>
      <protection locked="true" hidden="false"/>
    </xf>
    <xf numFmtId="166" fontId="6" fillId="0" borderId="0" xfId="0" applyFont="true" applyBorder="false" applyAlignment="true" applyProtection="true">
      <alignment horizontal="center" vertical="bottom" textRotation="0" wrapText="false" indent="0" shrinkToFit="false"/>
      <protection locked="true" hidden="false"/>
    </xf>
    <xf numFmtId="164" fontId="7" fillId="0" borderId="1" xfId="0" applyFont="true" applyBorder="true" applyAlignment="true" applyProtection="true">
      <alignment horizontal="general" vertical="bottom" textRotation="0" wrapText="true" indent="0" shrinkToFit="false"/>
      <protection locked="true" hidden="false"/>
    </xf>
    <xf numFmtId="165" fontId="7" fillId="0" borderId="1" xfId="0" applyFont="true" applyBorder="true" applyAlignment="true" applyProtection="true">
      <alignment horizontal="center" vertical="bottom" textRotation="0" wrapText="false" indent="0" shrinkToFit="false"/>
      <protection locked="true" hidden="false"/>
    </xf>
    <xf numFmtId="164" fontId="7" fillId="0" borderId="1" xfId="0" applyFont="true" applyBorder="true" applyAlignment="true" applyProtection="true">
      <alignment horizontal="center" vertical="bottom" textRotation="0" wrapText="false" indent="0" shrinkToFit="false"/>
      <protection locked="true" hidden="false"/>
    </xf>
    <xf numFmtId="167" fontId="7" fillId="0" borderId="1" xfId="0" applyFont="true" applyBorder="true" applyAlignment="true" applyProtection="true">
      <alignment horizontal="center" vertical="bottom" textRotation="0" wrapText="false" indent="0" shrinkToFit="false"/>
      <protection locked="true" hidden="false"/>
    </xf>
    <xf numFmtId="168" fontId="7" fillId="0" borderId="1" xfId="0" applyFont="true" applyBorder="true" applyAlignment="true" applyProtection="true">
      <alignment horizontal="center" vertical="bottom" textRotation="0" wrapText="false" indent="0" shrinkToFit="false"/>
      <protection locked="true" hidden="false"/>
    </xf>
    <xf numFmtId="165" fontId="7" fillId="0" borderId="1" xfId="0" applyFont="true" applyBorder="true" applyAlignment="true" applyProtection="true">
      <alignment horizontal="center" vertical="bottom" textRotation="0" wrapText="true" indent="0" shrinkToFit="false"/>
      <protection locked="true" hidden="false"/>
    </xf>
    <xf numFmtId="164" fontId="7" fillId="0" borderId="1" xfId="0" applyFont="true" applyBorder="true" applyAlignment="true" applyProtection="true">
      <alignment horizontal="center" vertical="bottom" textRotation="0" wrapText="true" indent="0" shrinkToFit="false"/>
      <protection locked="true" hidden="false"/>
    </xf>
    <xf numFmtId="167" fontId="7" fillId="0" borderId="1" xfId="0" applyFont="true" applyBorder="true" applyAlignment="true" applyProtection="true">
      <alignment horizontal="center" vertical="bottom" textRotation="0" wrapText="true" indent="0" shrinkToFit="false"/>
      <protection locked="true" hidden="false"/>
    </xf>
    <xf numFmtId="165" fontId="0" fillId="0" borderId="1" xfId="0" applyFont="fals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true" hidden="false"/>
    </xf>
    <xf numFmtId="164" fontId="8" fillId="0" borderId="1" xfId="0" applyFont="true" applyBorder="true" applyAlignment="true" applyProtection="true">
      <alignment horizontal="general" vertical="bottom" textRotation="0" wrapText="true" indent="0" shrinkToFit="false"/>
      <protection locked="true" hidden="false"/>
    </xf>
    <xf numFmtId="164" fontId="9" fillId="0" borderId="1" xfId="0" applyFont="true" applyBorder="tru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5" fontId="10" fillId="0" borderId="0" xfId="0" applyFont="true" applyBorder="false" applyAlignment="true" applyProtection="true">
      <alignment horizontal="center" vertical="bottom" textRotation="0" wrapText="false" indent="0" shrinkToFit="false"/>
      <protection locked="true" hidden="false"/>
    </xf>
    <xf numFmtId="165" fontId="10" fillId="0" borderId="0" xfId="0" applyFont="true" applyBorder="false" applyAlignment="true" applyProtection="true">
      <alignment horizontal="right" vertical="bottom" textRotation="0" wrapText="false" indent="0" shrinkToFit="false"/>
      <protection locked="true" hidden="false"/>
    </xf>
    <xf numFmtId="164" fontId="11" fillId="0" borderId="1" xfId="0" applyFont="true" applyBorder="true" applyAlignment="true" applyProtection="true">
      <alignment horizontal="left" vertical="bottom" textRotation="0" wrapText="false" indent="0" shrinkToFit="false"/>
      <protection locked="true" hidden="false"/>
    </xf>
    <xf numFmtId="168" fontId="0" fillId="0" borderId="1" xfId="0" applyFont="false" applyBorder="true" applyAlignment="true" applyProtection="true">
      <alignment horizontal="center" vertical="bottom" textRotation="0" wrapText="false" indent="0" shrinkToFit="false"/>
      <protection locked="true" hidden="false"/>
    </xf>
    <xf numFmtId="169" fontId="0" fillId="0" borderId="1" xfId="0" applyFont="false" applyBorder="true" applyAlignment="true" applyProtection="true">
      <alignment horizontal="center" vertical="bottom"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11" fillId="0" borderId="1" xfId="0" applyFont="true" applyBorder="true" applyAlignment="true" applyProtection="true">
      <alignment horizontal="general" vertical="bottom" textRotation="0" wrapText="false" indent="0" shrinkToFit="false"/>
      <protection locked="true" hidden="false"/>
    </xf>
    <xf numFmtId="164" fontId="11" fillId="0" borderId="1"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8" fontId="0" fillId="0" borderId="1" xfId="0" applyFont="true" applyBorder="true" applyAlignment="true" applyProtection="true">
      <alignment horizontal="general" vertical="bottom" textRotation="0" wrapText="false" indent="0" shrinkToFit="false"/>
      <protection locked="true" hidden="false"/>
    </xf>
    <xf numFmtId="168" fontId="0" fillId="0" borderId="1" xfId="0" applyFont="false" applyBorder="tru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center"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C0504D"/>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79646"/>
      <rgbColor rgb="FFFF6600"/>
      <rgbColor rgb="FF4F81BD"/>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charts/_rels/chart1.xml.rels><?xml version="1.0" encoding="UTF-8"?>
<Relationships xmlns="http://schemas.openxmlformats.org/package/2006/relationships"><Relationship Id="rId1" Type="http://schemas.openxmlformats.org/officeDocument/2006/relationships/chartUserShapes" Target="../drawings/drawing2.xml"/>
</Relationships>
</file>

<file path=xl/charts/_rels/chart2.xml.rels><?xml version="1.0" encoding="UTF-8"?>
<Relationships xmlns="http://schemas.openxmlformats.org/package/2006/relationships"><Relationship Id="rId1" Type="http://schemas.openxmlformats.org/officeDocument/2006/relationships/chartUserShapes" Target="../drawings/drawing3.xml"/>
</Relationships>
</file>

<file path=xl/charts/_rels/chart3.xml.rels><?xml version="1.0" encoding="UTF-8"?>
<Relationships xmlns="http://schemas.openxmlformats.org/package/2006/relationships"><Relationship Id="rId1" Type="http://schemas.openxmlformats.org/officeDocument/2006/relationships/chartUserShapes" Target="../drawings/drawing4.xml"/>
</Relationships>
</file>

<file path=xl/charts/_rels/chart4.xml.rels><?xml version="1.0" encoding="UTF-8"?>
<Relationships xmlns="http://schemas.openxmlformats.org/package/2006/relationships"><Relationship Id="rId1" Type="http://schemas.openxmlformats.org/officeDocument/2006/relationships/chartUserShapes" Target="../drawings/drawing5.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State Index - Round Lake
2013-2025</a:t>
            </a:r>
          </a:p>
        </c:rich>
      </c:tx>
      <c:layout>
        <c:manualLayout>
          <c:xMode val="edge"/>
          <c:yMode val="edge"/>
          <c:x val="0.266071723682036"/>
          <c:y val="0.0318544809228039"/>
        </c:manualLayout>
      </c:layout>
      <c:overlay val="0"/>
      <c:spPr>
        <a:noFill/>
        <a:ln w="25560">
          <a:noFill/>
        </a:ln>
      </c:spPr>
    </c:title>
    <c:autoTitleDeleted val="0"/>
    <c:plotArea>
      <c:layout>
        <c:manualLayout>
          <c:layoutTarget val="inner"/>
          <c:xMode val="edge"/>
          <c:yMode val="edge"/>
          <c:x val="0.0959070126149948"/>
          <c:y val="0.183229813664596"/>
          <c:w val="0.859802787418058"/>
          <c:h val="0.701952085181899"/>
        </c:manualLayout>
      </c:layout>
      <c:lineChart>
        <c:grouping val="standard"/>
        <c:varyColors val="0"/>
        <c:ser>
          <c:idx val="0"/>
          <c:order val="0"/>
          <c:tx>
            <c:strRef>
              <c:f>Data!$H$4</c:f>
              <c:strCache>
                <c:ptCount val="1"/>
                <c:pt idx="0">
                  <c:v>TSI (P)</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
                </c:pt>
              </c:numCache>
            </c:numRef>
          </c:cat>
          <c:val>
            <c:numRef>
              <c:f>Data!$H$496:$H$556</c:f>
              <c:numCache>
                <c:formatCode>0.0</c:formatCode>
                <c:ptCount val="61"/>
                <c:pt idx="0">
                  <c:v>45.8</c:v>
                </c:pt>
                <c:pt idx="1">
                  <c:v>44.1</c:v>
                </c:pt>
                <c:pt idx="2">
                  <c:v>41.1</c:v>
                </c:pt>
                <c:pt idx="3">
                  <c:v>43.2</c:v>
                </c:pt>
                <c:pt idx="4">
                  <c:v>41.1</c:v>
                </c:pt>
                <c:pt idx="5">
                  <c:v>35.8</c:v>
                </c:pt>
                <c:pt idx="6">
                  <c:v>34.1</c:v>
                </c:pt>
                <c:pt idx="7">
                  <c:v>42.2</c:v>
                </c:pt>
                <c:pt idx="8">
                  <c:v>44.1</c:v>
                </c:pt>
                <c:pt idx="9">
                  <c:v>44.1</c:v>
                </c:pt>
                <c:pt idx="10">
                  <c:v>32.2</c:v>
                </c:pt>
                <c:pt idx="11">
                  <c:v>35.8</c:v>
                </c:pt>
                <c:pt idx="12">
                  <c:v>47.3</c:v>
                </c:pt>
                <c:pt idx="13">
                  <c:v>43.2</c:v>
                </c:pt>
                <c:pt idx="14">
                  <c:v>41.1</c:v>
                </c:pt>
                <c:pt idx="15">
                  <c:v>41.1</c:v>
                </c:pt>
                <c:pt idx="16">
                  <c:v>45.8</c:v>
                </c:pt>
                <c:pt idx="17">
                  <c:v>49.4</c:v>
                </c:pt>
                <c:pt idx="18">
                  <c:v>35.8</c:v>
                </c:pt>
                <c:pt idx="19">
                  <c:v>41.1</c:v>
                </c:pt>
                <c:pt idx="20">
                  <c:v>44.1</c:v>
                </c:pt>
                <c:pt idx="21">
                  <c:v>45.8</c:v>
                </c:pt>
                <c:pt idx="22">
                  <c:v>43.2</c:v>
                </c:pt>
                <c:pt idx="23">
                  <c:v>41.1</c:v>
                </c:pt>
                <c:pt idx="24">
                  <c:v>32.2</c:v>
                </c:pt>
                <c:pt idx="25">
                  <c:v>47.3</c:v>
                </c:pt>
                <c:pt idx="26">
                  <c:v>50.6</c:v>
                </c:pt>
                <c:pt idx="27">
                  <c:v>50</c:v>
                </c:pt>
                <c:pt idx="28">
                  <c:v>42.2</c:v>
                </c:pt>
                <c:pt idx="29">
                  <c:v>44.1</c:v>
                </c:pt>
                <c:pt idx="30">
                  <c:v>45.8</c:v>
                </c:pt>
                <c:pt idx="31">
                  <c:v>43.2</c:v>
                </c:pt>
                <c:pt idx="32">
                  <c:v>40</c:v>
                </c:pt>
                <c:pt idx="33">
                  <c:v>41.1</c:v>
                </c:pt>
                <c:pt idx="34">
                  <c:v>48.7</c:v>
                </c:pt>
                <c:pt idx="35">
                  <c:v>44.1</c:v>
                </c:pt>
                <c:pt idx="36">
                  <c:v>46.6</c:v>
                </c:pt>
                <c:pt idx="37">
                  <c:v>44.1</c:v>
                </c:pt>
                <c:pt idx="38">
                  <c:v>45</c:v>
                </c:pt>
                <c:pt idx="39">
                  <c:v>46.6</c:v>
                </c:pt>
                <c:pt idx="40">
                  <c:v>48.7</c:v>
                </c:pt>
                <c:pt idx="41">
                  <c:v>45</c:v>
                </c:pt>
                <c:pt idx="42">
                  <c:v>42.2</c:v>
                </c:pt>
                <c:pt idx="43">
                  <c:v>46.6</c:v>
                </c:pt>
                <c:pt idx="44">
                  <c:v>47.3</c:v>
                </c:pt>
                <c:pt idx="45">
                  <c:v>49.4</c:v>
                </c:pt>
                <c:pt idx="46">
                  <c:v>45</c:v>
                </c:pt>
                <c:pt idx="47">
                  <c:v>38.7</c:v>
                </c:pt>
                <c:pt idx="48">
                  <c:v>42.2</c:v>
                </c:pt>
                <c:pt idx="49">
                  <c:v>43.2</c:v>
                </c:pt>
                <c:pt idx="50">
                  <c:v>45</c:v>
                </c:pt>
                <c:pt idx="51">
                  <c:v>46.6</c:v>
                </c:pt>
                <c:pt idx="52">
                  <c:v>38.7</c:v>
                </c:pt>
                <c:pt idx="53">
                  <c:v>45</c:v>
                </c:pt>
                <c:pt idx="54">
                  <c:v>27.4</c:v>
                </c:pt>
                <c:pt idx="55">
                  <c:v>42.2</c:v>
                </c:pt>
                <c:pt idx="56">
                  <c:v>45</c:v>
                </c:pt>
                <c:pt idx="57">
                  <c:v>34.1</c:v>
                </c:pt>
                <c:pt idx="58">
                  <c:v>43.2</c:v>
                </c:pt>
                <c:pt idx="59">
                  <c:v>42.2</c:v>
                </c:pt>
              </c:numCache>
            </c:numRef>
          </c:val>
          <c:smooth val="0"/>
        </c:ser>
        <c:ser>
          <c:idx val="1"/>
          <c:order val="1"/>
          <c:tx>
            <c:strRef>
              <c:f>Data!$I$4</c:f>
              <c:strCache>
                <c:ptCount val="1"/>
                <c:pt idx="0">
                  <c:v>TSI (C)</c:v>
                </c:pt>
              </c:strCache>
            </c:strRef>
          </c:tx>
          <c:spPr>
            <a:solidFill>
              <a:srgbClr val="f79646"/>
            </a:solidFill>
            <a:ln w="19080">
              <a:noFill/>
            </a:ln>
          </c:spPr>
          <c:marker>
            <c:symbol val="circle"/>
            <c:size val="5"/>
            <c:spPr>
              <a:solidFill>
                <a:srgbClr val="f79646"/>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f79646"/>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
                </c:pt>
              </c:numCache>
            </c:numRef>
          </c:cat>
          <c:val>
            <c:numRef>
              <c:f>Data!$I$496:$I$556</c:f>
              <c:numCache>
                <c:formatCode>0.0</c:formatCode>
                <c:ptCount val="61"/>
                <c:pt idx="0">
                  <c:v>53.2</c:v>
                </c:pt>
                <c:pt idx="1">
                  <c:v>44.2</c:v>
                </c:pt>
                <c:pt idx="2">
                  <c:v>41.4</c:v>
                </c:pt>
                <c:pt idx="3">
                  <c:v>49.7</c:v>
                </c:pt>
                <c:pt idx="4">
                  <c:v>55.8</c:v>
                </c:pt>
                <c:pt idx="5">
                  <c:v>41.4</c:v>
                </c:pt>
                <c:pt idx="6">
                  <c:v>41.4</c:v>
                </c:pt>
                <c:pt idx="7">
                  <c:v>41.4</c:v>
                </c:pt>
                <c:pt idx="8">
                  <c:v>52.2</c:v>
                </c:pt>
                <c:pt idx="9">
                  <c:v>41.4</c:v>
                </c:pt>
                <c:pt idx="10">
                  <c:v>41.4</c:v>
                </c:pt>
                <c:pt idx="11">
                  <c:v>41.4</c:v>
                </c:pt>
                <c:pt idx="12">
                  <c:v>46.4</c:v>
                </c:pt>
                <c:pt idx="13">
                  <c:v>37.4</c:v>
                </c:pt>
                <c:pt idx="14">
                  <c:v>30.6</c:v>
                </c:pt>
                <c:pt idx="15">
                  <c:v>49.7</c:v>
                </c:pt>
                <c:pt idx="16">
                  <c:v>41.4</c:v>
                </c:pt>
                <c:pt idx="17">
                  <c:v>46.4</c:v>
                </c:pt>
                <c:pt idx="18">
                  <c:v>37.4</c:v>
                </c:pt>
                <c:pt idx="19">
                  <c:v>37.4</c:v>
                </c:pt>
                <c:pt idx="20">
                  <c:v>37.4</c:v>
                </c:pt>
                <c:pt idx="21">
                  <c:v>41.4</c:v>
                </c:pt>
                <c:pt idx="22">
                  <c:v>30.6</c:v>
                </c:pt>
                <c:pt idx="23">
                  <c:v>37.4</c:v>
                </c:pt>
                <c:pt idx="24">
                  <c:v>30.6</c:v>
                </c:pt>
                <c:pt idx="25">
                  <c:v>37.4</c:v>
                </c:pt>
                <c:pt idx="26">
                  <c:v>49.7</c:v>
                </c:pt>
                <c:pt idx="27">
                  <c:v>46.4</c:v>
                </c:pt>
                <c:pt idx="28">
                  <c:v>46.4</c:v>
                </c:pt>
                <c:pt idx="29">
                  <c:v>46.4</c:v>
                </c:pt>
                <c:pt idx="30">
                  <c:v>41.4</c:v>
                </c:pt>
                <c:pt idx="31">
                  <c:v>41.4</c:v>
                </c:pt>
                <c:pt idx="32">
                  <c:v>41.4</c:v>
                </c:pt>
                <c:pt idx="33">
                  <c:v>35.2</c:v>
                </c:pt>
                <c:pt idx="34">
                  <c:v>40.3</c:v>
                </c:pt>
                <c:pt idx="35">
                  <c:v>37.9</c:v>
                </c:pt>
                <c:pt idx="36">
                  <c:v>37.9</c:v>
                </c:pt>
                <c:pt idx="37">
                  <c:v>30.6</c:v>
                </c:pt>
                <c:pt idx="38">
                  <c:v>35.2</c:v>
                </c:pt>
                <c:pt idx="39">
                  <c:v>37.9</c:v>
                </c:pt>
                <c:pt idx="40">
                  <c:v>35.2</c:v>
                </c:pt>
                <c:pt idx="41">
                  <c:v>42</c:v>
                </c:pt>
                <c:pt idx="42">
                  <c:v>35.2</c:v>
                </c:pt>
                <c:pt idx="43">
                  <c:v>40.3</c:v>
                </c:pt>
                <c:pt idx="44">
                  <c:v>43.4</c:v>
                </c:pt>
                <c:pt idx="45">
                  <c:v>39.2</c:v>
                </c:pt>
                <c:pt idx="46">
                  <c:v>44.9</c:v>
                </c:pt>
                <c:pt idx="47">
                  <c:v>42</c:v>
                </c:pt>
                <c:pt idx="48">
                  <c:v>37.9</c:v>
                </c:pt>
                <c:pt idx="49">
                  <c:v>40.3</c:v>
                </c:pt>
                <c:pt idx="50">
                  <c:v>40.3</c:v>
                </c:pt>
                <c:pt idx="51">
                  <c:v>46.4</c:v>
                </c:pt>
                <c:pt idx="52">
                  <c:v>35.2</c:v>
                </c:pt>
                <c:pt idx="53">
                  <c:v>37.9</c:v>
                </c:pt>
                <c:pt idx="54">
                  <c:v>37.9</c:v>
                </c:pt>
                <c:pt idx="55">
                  <c:v>46</c:v>
                </c:pt>
                <c:pt idx="56">
                  <c:v>44.9</c:v>
                </c:pt>
                <c:pt idx="57">
                  <c:v>35.2</c:v>
                </c:pt>
                <c:pt idx="58">
                  <c:v>37.9</c:v>
                </c:pt>
                <c:pt idx="59">
                  <c:v>46</c:v>
                </c:pt>
              </c:numCache>
            </c:numRef>
          </c:val>
          <c:smooth val="0"/>
        </c:ser>
        <c:ser>
          <c:idx val="2"/>
          <c:order val="2"/>
          <c:tx>
            <c:strRef>
              <c:f>Data!$J$4</c:f>
              <c:strCache>
                <c:ptCount val="1"/>
                <c:pt idx="0">
                  <c:v>TSI (S)</c:v>
                </c:pt>
              </c:strCache>
            </c:strRef>
          </c:tx>
          <c:spPr>
            <a:solidFill>
              <a:srgbClr val="4f81bd"/>
            </a:solidFill>
            <a:ln w="19080">
              <a:noFill/>
            </a:ln>
          </c:spPr>
          <c:marker>
            <c:symbol val="circle"/>
            <c:size val="5"/>
            <c:spPr>
              <a:solidFill>
                <a:srgbClr val="4f81b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4f81bd"/>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
                </c:pt>
              </c:numCache>
            </c:numRef>
          </c:cat>
          <c:val>
            <c:numRef>
              <c:f>Data!$J$496:$J$556</c:f>
              <c:numCache>
                <c:formatCode>0.0</c:formatCode>
                <c:ptCount val="61"/>
                <c:pt idx="0">
                  <c:v>46.3</c:v>
                </c:pt>
                <c:pt idx="1">
                  <c:v>41.3</c:v>
                </c:pt>
                <c:pt idx="2">
                  <c:v>44.7</c:v>
                </c:pt>
                <c:pt idx="3">
                  <c:v>49.1</c:v>
                </c:pt>
                <c:pt idx="4">
                  <c:v>44.7</c:v>
                </c:pt>
                <c:pt idx="5">
                  <c:v>36.3</c:v>
                </c:pt>
                <c:pt idx="6">
                  <c:v>32.6</c:v>
                </c:pt>
                <c:pt idx="7">
                  <c:v>38.1</c:v>
                </c:pt>
                <c:pt idx="8">
                  <c:v>44.7</c:v>
                </c:pt>
                <c:pt idx="9">
                  <c:v>36.3</c:v>
                </c:pt>
                <c:pt idx="10">
                  <c:v>30.5</c:v>
                </c:pt>
                <c:pt idx="11">
                  <c:v>32.6</c:v>
                </c:pt>
                <c:pt idx="12">
                  <c:v>38.1</c:v>
                </c:pt>
                <c:pt idx="13">
                  <c:v>39.1</c:v>
                </c:pt>
                <c:pt idx="14">
                  <c:v>34</c:v>
                </c:pt>
                <c:pt idx="15">
                  <c:v>36.3</c:v>
                </c:pt>
                <c:pt idx="16">
                  <c:v>40.7</c:v>
                </c:pt>
                <c:pt idx="17">
                  <c:v>44.7</c:v>
                </c:pt>
                <c:pt idx="18">
                  <c:v>36.3</c:v>
                </c:pt>
                <c:pt idx="19">
                  <c:v>37.2</c:v>
                </c:pt>
                <c:pt idx="20">
                  <c:v>40.2</c:v>
                </c:pt>
                <c:pt idx="21">
                  <c:v>41.3</c:v>
                </c:pt>
                <c:pt idx="22">
                  <c:v>40.2</c:v>
                </c:pt>
                <c:pt idx="23">
                  <c:v>35.5</c:v>
                </c:pt>
                <c:pt idx="24">
                  <c:v>37.2</c:v>
                </c:pt>
                <c:pt idx="25">
                  <c:v>41.3</c:v>
                </c:pt>
                <c:pt idx="26">
                  <c:v>42.6</c:v>
                </c:pt>
                <c:pt idx="27">
                  <c:v>40.2</c:v>
                </c:pt>
                <c:pt idx="28">
                  <c:v>34</c:v>
                </c:pt>
                <c:pt idx="29">
                  <c:v>38.1</c:v>
                </c:pt>
                <c:pt idx="30">
                  <c:v>40.2</c:v>
                </c:pt>
                <c:pt idx="31">
                  <c:v>40.2</c:v>
                </c:pt>
                <c:pt idx="32">
                  <c:v>32.9</c:v>
                </c:pt>
                <c:pt idx="33">
                  <c:v>36.3</c:v>
                </c:pt>
                <c:pt idx="34">
                  <c:v>39.1</c:v>
                </c:pt>
                <c:pt idx="35">
                  <c:v>41.3</c:v>
                </c:pt>
                <c:pt idx="36">
                  <c:v>38.1</c:v>
                </c:pt>
                <c:pt idx="37">
                  <c:v>34</c:v>
                </c:pt>
                <c:pt idx="38">
                  <c:v>37.6</c:v>
                </c:pt>
                <c:pt idx="39">
                  <c:v>39.6</c:v>
                </c:pt>
                <c:pt idx="40">
                  <c:v>39.6</c:v>
                </c:pt>
                <c:pt idx="41">
                  <c:v>40.2</c:v>
                </c:pt>
                <c:pt idx="42">
                  <c:v>31.3</c:v>
                </c:pt>
                <c:pt idx="43">
                  <c:v>36.3</c:v>
                </c:pt>
                <c:pt idx="44">
                  <c:v>40.2</c:v>
                </c:pt>
                <c:pt idx="45">
                  <c:v>35.5</c:v>
                </c:pt>
                <c:pt idx="46">
                  <c:v>39.1</c:v>
                </c:pt>
                <c:pt idx="47">
                  <c:v>36.3</c:v>
                </c:pt>
                <c:pt idx="48">
                  <c:v>34</c:v>
                </c:pt>
                <c:pt idx="49">
                  <c:v>34.3</c:v>
                </c:pt>
                <c:pt idx="50">
                  <c:v>40.2</c:v>
                </c:pt>
                <c:pt idx="51">
                  <c:v>40.2</c:v>
                </c:pt>
                <c:pt idx="52">
                  <c:v>32.6</c:v>
                </c:pt>
                <c:pt idx="53">
                  <c:v>37.2</c:v>
                </c:pt>
                <c:pt idx="54">
                  <c:v>38.1</c:v>
                </c:pt>
                <c:pt idx="55">
                  <c:v>41.9</c:v>
                </c:pt>
                <c:pt idx="56">
                  <c:v>42.6</c:v>
                </c:pt>
                <c:pt idx="57">
                  <c:v>34</c:v>
                </c:pt>
                <c:pt idx="58">
                  <c:v>36.3</c:v>
                </c:pt>
                <c:pt idx="59">
                  <c:v>40.2</c:v>
                </c:pt>
              </c:numCache>
            </c:numRef>
          </c:val>
          <c:smooth val="0"/>
        </c:ser>
        <c:hiLowLines>
          <c:spPr>
            <a:ln w="0">
              <a:noFill/>
            </a:ln>
          </c:spPr>
        </c:hiLowLines>
        <c:marker val="1"/>
        <c:axId val="31227410"/>
        <c:axId val="31796746"/>
      </c:lineChart>
      <c:dateAx>
        <c:axId val="31227410"/>
        <c:scaling>
          <c:orientation val="minMax"/>
        </c:scaling>
        <c:delete val="0"/>
        <c:axPos val="b"/>
        <c:numFmt formatCode="yyyy" sourceLinked="0"/>
        <c:majorTickMark val="in"/>
        <c:minorTickMark val="none"/>
        <c:tickLblPos val="nextTo"/>
        <c:spPr>
          <a:ln w="9360">
            <a:solidFill>
              <a:srgbClr val="d9d9d9"/>
            </a:solidFill>
            <a:round/>
          </a:ln>
        </c:spPr>
        <c:txPr>
          <a:bodyPr/>
          <a:lstStyle/>
          <a:p>
            <a:pPr>
              <a:defRPr b="0" sz="900" spc="-1" strike="noStrike">
                <a:solidFill>
                  <a:srgbClr val="333333"/>
                </a:solidFill>
                <a:latin typeface="Calibri"/>
                <a:ea typeface="Calibri"/>
              </a:defRPr>
            </a:pPr>
          </a:p>
        </c:txPr>
        <c:crossAx val="31796746"/>
        <c:crosses val="autoZero"/>
        <c:auto val="1"/>
        <c:lblOffset val="100"/>
        <c:baseTimeUnit val="days"/>
        <c:majorUnit val="1"/>
        <c:majorTimeUnit val="years"/>
        <c:noMultiLvlLbl val="0"/>
      </c:dateAx>
      <c:valAx>
        <c:axId val="31796746"/>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9623753649535"/>
              <c:y val="0.302750665483585"/>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31227410"/>
        <c:crosses val="autoZero"/>
        <c:crossBetween val="between"/>
      </c:valAx>
      <c:spPr>
        <a:noFill/>
        <a:ln w="25560">
          <a:noFill/>
        </a:ln>
      </c:spPr>
    </c:plotArea>
    <c:legend>
      <c:legendPos val="r"/>
      <c:layout>
        <c:manualLayout>
          <c:xMode val="edge"/>
          <c:yMode val="edge"/>
          <c:x val="0.746344095785391"/>
          <c:y val="0.138440230182495"/>
          <c:w val="0.21389078424505"/>
          <c:h val="0.293987899399899"/>
        </c:manualLayout>
      </c:layout>
      <c:overlay val="0"/>
      <c:spPr>
        <a:solidFill>
          <a:srgbClr val="ffffff"/>
        </a:solidFill>
        <a:ln w="0">
          <a:solidFill>
            <a:srgbClr val="d9d9d9"/>
          </a:solidFill>
        </a:ln>
      </c:spPr>
      <c:txPr>
        <a:bodyPr/>
        <a:lstStyle/>
        <a:p>
          <a:pPr>
            <a:defRPr b="0" sz="10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State Index - Round Lake
2013-2025</a:t>
            </a:r>
          </a:p>
        </c:rich>
      </c:tx>
      <c:layout>
        <c:manualLayout>
          <c:xMode val="edge"/>
          <c:yMode val="edge"/>
          <c:x val="0.206742687159147"/>
          <c:y val="0.0288350634371396"/>
        </c:manualLayout>
      </c:layout>
      <c:overlay val="0"/>
      <c:spPr>
        <a:noFill/>
        <a:ln w="25560">
          <a:noFill/>
        </a:ln>
      </c:spPr>
    </c:title>
    <c:autoTitleDeleted val="0"/>
    <c:plotArea>
      <c:layout>
        <c:manualLayout>
          <c:layoutTarget val="inner"/>
          <c:xMode val="edge"/>
          <c:yMode val="edge"/>
          <c:x val="0.0959070126149948"/>
          <c:y val="0.183213556915979"/>
          <c:w val="0.859802787418058"/>
          <c:h val="0.701978528968148"/>
        </c:manualLayout>
      </c:layout>
      <c:lineChart>
        <c:grouping val="standard"/>
        <c:varyColors val="0"/>
        <c:ser>
          <c:idx val="0"/>
          <c:order val="0"/>
          <c:tx>
            <c:strRef>
              <c:f>Data!$K$4</c:f>
              <c:strCache>
                <c:ptCount val="1"/>
                <c:pt idx="0">
                  <c:v>TSI Avg</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
                </c:pt>
              </c:numCache>
            </c:numRef>
          </c:cat>
          <c:val>
            <c:numRef>
              <c:f>Data!$K$496:$K$556</c:f>
              <c:numCache>
                <c:formatCode>0.00</c:formatCode>
                <c:ptCount val="61"/>
                <c:pt idx="0">
                  <c:v>48.4333333333333</c:v>
                </c:pt>
                <c:pt idx="1">
                  <c:v>43.2</c:v>
                </c:pt>
                <c:pt idx="2">
                  <c:v>42.4</c:v>
                </c:pt>
                <c:pt idx="3">
                  <c:v>47.3333333333333</c:v>
                </c:pt>
                <c:pt idx="4">
                  <c:v>47.2</c:v>
                </c:pt>
                <c:pt idx="5">
                  <c:v>37.8333333333333</c:v>
                </c:pt>
                <c:pt idx="6">
                  <c:v>36.0333333333333</c:v>
                </c:pt>
                <c:pt idx="7">
                  <c:v>40.5666666666667</c:v>
                </c:pt>
                <c:pt idx="8">
                  <c:v>47</c:v>
                </c:pt>
                <c:pt idx="9">
                  <c:v>40.6</c:v>
                </c:pt>
                <c:pt idx="10">
                  <c:v>34.7</c:v>
                </c:pt>
                <c:pt idx="11">
                  <c:v>36.6</c:v>
                </c:pt>
                <c:pt idx="12">
                  <c:v>43.9333333333333</c:v>
                </c:pt>
                <c:pt idx="13">
                  <c:v>39.9</c:v>
                </c:pt>
                <c:pt idx="14">
                  <c:v>35.2333333333333</c:v>
                </c:pt>
                <c:pt idx="15">
                  <c:v>42.3666666666667</c:v>
                </c:pt>
                <c:pt idx="16">
                  <c:v>42.6333333333333</c:v>
                </c:pt>
                <c:pt idx="17">
                  <c:v>46.8333333333333</c:v>
                </c:pt>
                <c:pt idx="18">
                  <c:v>36.5</c:v>
                </c:pt>
                <c:pt idx="19">
                  <c:v>38.5666666666667</c:v>
                </c:pt>
                <c:pt idx="20">
                  <c:v>40.5666666666667</c:v>
                </c:pt>
                <c:pt idx="21">
                  <c:v>42.8333333333333</c:v>
                </c:pt>
                <c:pt idx="22">
                  <c:v>38</c:v>
                </c:pt>
                <c:pt idx="23">
                  <c:v>38</c:v>
                </c:pt>
                <c:pt idx="24">
                  <c:v>33.3333333333333</c:v>
                </c:pt>
                <c:pt idx="25">
                  <c:v>42</c:v>
                </c:pt>
                <c:pt idx="26">
                  <c:v>47.6333333333333</c:v>
                </c:pt>
                <c:pt idx="27">
                  <c:v>45.5333333333333</c:v>
                </c:pt>
                <c:pt idx="28">
                  <c:v>40.8666666666667</c:v>
                </c:pt>
                <c:pt idx="29">
                  <c:v>42.8666666666667</c:v>
                </c:pt>
                <c:pt idx="30">
                  <c:v>42.4666666666667</c:v>
                </c:pt>
                <c:pt idx="31">
                  <c:v>41.6</c:v>
                </c:pt>
                <c:pt idx="32">
                  <c:v>38.1</c:v>
                </c:pt>
                <c:pt idx="33">
                  <c:v>37.5333333333333</c:v>
                </c:pt>
                <c:pt idx="34">
                  <c:v>42.7</c:v>
                </c:pt>
                <c:pt idx="35">
                  <c:v>41.1</c:v>
                </c:pt>
                <c:pt idx="36">
                  <c:v>40.8666666666667</c:v>
                </c:pt>
                <c:pt idx="37">
                  <c:v>36.2333333333333</c:v>
                </c:pt>
                <c:pt idx="38">
                  <c:v>39.2666666666667</c:v>
                </c:pt>
                <c:pt idx="39">
                  <c:v>41.3666666666667</c:v>
                </c:pt>
                <c:pt idx="40">
                  <c:v>41.1666666666667</c:v>
                </c:pt>
                <c:pt idx="41">
                  <c:v>42.4</c:v>
                </c:pt>
                <c:pt idx="42">
                  <c:v>36.2333333333333</c:v>
                </c:pt>
                <c:pt idx="43">
                  <c:v>41.0666666666667</c:v>
                </c:pt>
                <c:pt idx="44">
                  <c:v>43.6333333333333</c:v>
                </c:pt>
                <c:pt idx="45">
                  <c:v>41.3666666666667</c:v>
                </c:pt>
                <c:pt idx="46">
                  <c:v>43</c:v>
                </c:pt>
                <c:pt idx="47">
                  <c:v>39</c:v>
                </c:pt>
                <c:pt idx="48">
                  <c:v>38.0333333333333</c:v>
                </c:pt>
                <c:pt idx="49">
                  <c:v>39.2666666666667</c:v>
                </c:pt>
                <c:pt idx="50">
                  <c:v>41.8333333333333</c:v>
                </c:pt>
                <c:pt idx="51">
                  <c:v>44.4</c:v>
                </c:pt>
                <c:pt idx="52">
                  <c:v>35.5</c:v>
                </c:pt>
                <c:pt idx="53">
                  <c:v>40.0333333333333</c:v>
                </c:pt>
                <c:pt idx="54">
                  <c:v>34.4666666666667</c:v>
                </c:pt>
                <c:pt idx="55">
                  <c:v>43.3666666666667</c:v>
                </c:pt>
                <c:pt idx="56">
                  <c:v>44.1666666666667</c:v>
                </c:pt>
                <c:pt idx="57">
                  <c:v>34.4333333333333</c:v>
                </c:pt>
                <c:pt idx="58">
                  <c:v>39.1333333333333</c:v>
                </c:pt>
                <c:pt idx="59">
                  <c:v>42.8</c:v>
                </c:pt>
              </c:numCache>
            </c:numRef>
          </c:val>
          <c:smooth val="0"/>
        </c:ser>
        <c:hiLowLines>
          <c:spPr>
            <a:ln w="0">
              <a:noFill/>
            </a:ln>
          </c:spPr>
        </c:hiLowLines>
        <c:marker val="1"/>
        <c:axId val="94093943"/>
        <c:axId val="81743066"/>
      </c:lineChart>
      <c:dateAx>
        <c:axId val="94093943"/>
        <c:scaling>
          <c:orientation val="minMax"/>
        </c:scaling>
        <c:delete val="0"/>
        <c:axPos val="b"/>
        <c:numFmt formatCode="yyyy" sourceLinked="0"/>
        <c:majorTickMark val="in"/>
        <c:minorTickMark val="none"/>
        <c:tickLblPos val="nextTo"/>
        <c:spPr>
          <a:ln w="9360">
            <a:solidFill>
              <a:srgbClr val="d9d9d9"/>
            </a:solidFill>
            <a:round/>
          </a:ln>
        </c:spPr>
        <c:txPr>
          <a:bodyPr/>
          <a:lstStyle/>
          <a:p>
            <a:pPr>
              <a:defRPr b="0" sz="900" spc="-1" strike="noStrike">
                <a:solidFill>
                  <a:srgbClr val="333333"/>
                </a:solidFill>
                <a:latin typeface="Calibri"/>
                <a:ea typeface="Calibri"/>
              </a:defRPr>
            </a:pPr>
          </a:p>
        </c:txPr>
        <c:crossAx val="81743066"/>
        <c:crosses val="autoZero"/>
        <c:auto val="1"/>
        <c:lblOffset val="100"/>
        <c:baseTimeUnit val="days"/>
        <c:majorUnit val="1"/>
        <c:majorTimeUnit val="years"/>
        <c:noMultiLvlLbl val="0"/>
      </c:dateAx>
      <c:valAx>
        <c:axId val="81743066"/>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9623753649535"/>
              <c:y val="0.302723804453908"/>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94093943"/>
        <c:crosses val="autoZero"/>
        <c:crossBetween val="between"/>
      </c:valAx>
      <c:spPr>
        <a:noFill/>
        <a:ln w="25560">
          <a:noFill/>
        </a:ln>
      </c:spPr>
    </c:plotArea>
    <c:legend>
      <c:legendPos val="r"/>
      <c:layout>
        <c:manualLayout>
          <c:xMode val="edge"/>
          <c:yMode val="edge"/>
          <c:x val="0.755130476894672"/>
          <c:y val="0.266765738789694"/>
          <c:w val="0.21389078424505"/>
          <c:h val="0.175052062154203"/>
        </c:manualLayout>
      </c:layout>
      <c:overlay val="0"/>
      <c:spPr>
        <a:solidFill>
          <a:srgbClr val="ffffff"/>
        </a:solidFill>
        <a:ln w="0">
          <a:solidFill>
            <a:srgbClr val="d9d9d9"/>
          </a:solidFill>
        </a:ln>
      </c:spPr>
      <c:txPr>
        <a:bodyPr/>
        <a:lstStyle/>
        <a:p>
          <a:pPr>
            <a:defRPr b="0" sz="11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Status Index - Round Lake</a:t>
            </a:r>
          </a:p>
        </c:rich>
      </c:tx>
      <c:layout>
        <c:manualLayout>
          <c:xMode val="edge"/>
          <c:yMode val="edge"/>
          <c:x val="0.351654452587164"/>
          <c:y val="0.0759538598047915"/>
        </c:manualLayout>
      </c:layout>
      <c:overlay val="0"/>
      <c:spPr>
        <a:noFill/>
        <a:ln w="25560">
          <a:noFill/>
        </a:ln>
      </c:spPr>
    </c:title>
    <c:autoTitleDeleted val="0"/>
    <c:plotArea>
      <c:layout>
        <c:manualLayout>
          <c:layoutTarget val="inner"/>
          <c:xMode val="edge"/>
          <c:yMode val="edge"/>
          <c:x val="0.0959360426382412"/>
          <c:y val="0.183229813664596"/>
          <c:w val="0.859760159893404"/>
          <c:h val="0.701952085181899"/>
        </c:manualLayout>
      </c:layout>
      <c:lineChart>
        <c:grouping val="standard"/>
        <c:varyColors val="0"/>
        <c:ser>
          <c:idx val="0"/>
          <c:order val="0"/>
          <c:tx>
            <c:strRef>
              <c:f>Data!$H$4</c:f>
              <c:strCache>
                <c:ptCount val="1"/>
                <c:pt idx="0">
                  <c:v>TSI (P)</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
                </c:pt>
              </c:numCache>
            </c:numRef>
          </c:cat>
          <c:val>
            <c:numRef>
              <c:f>Data!$H$5:$H$556</c:f>
              <c:numCache>
                <c:formatCode>0.0</c:formatCode>
                <c:ptCount val="552"/>
                <c:pt idx="0">
                  <c:v>54.6</c:v>
                </c:pt>
                <c:pt idx="1">
                  <c:v>57.7</c:v>
                </c:pt>
                <c:pt idx="2">
                  <c:v>51.1</c:v>
                </c:pt>
                <c:pt idx="3">
                  <c:v>53.2</c:v>
                </c:pt>
                <c:pt idx="66">
                  <c:v>45</c:v>
                </c:pt>
                <c:pt idx="86">
                  <c:v>49.4</c:v>
                </c:pt>
                <c:pt idx="127">
                  <c:v>48.1</c:v>
                </c:pt>
                <c:pt idx="147">
                  <c:v>40</c:v>
                </c:pt>
                <c:pt idx="150">
                  <c:v>54.1</c:v>
                </c:pt>
                <c:pt idx="163">
                  <c:v>50.6</c:v>
                </c:pt>
                <c:pt idx="174">
                  <c:v>45.8</c:v>
                </c:pt>
                <c:pt idx="176">
                  <c:v>43.2</c:v>
                </c:pt>
                <c:pt idx="181">
                  <c:v>53.2</c:v>
                </c:pt>
                <c:pt idx="185">
                  <c:v>53.7</c:v>
                </c:pt>
                <c:pt idx="456">
                  <c:v>52.7</c:v>
                </c:pt>
                <c:pt idx="457">
                  <c:v>52.7</c:v>
                </c:pt>
                <c:pt idx="459">
                  <c:v>42.2</c:v>
                </c:pt>
                <c:pt idx="460">
                  <c:v>37.4</c:v>
                </c:pt>
                <c:pt idx="461">
                  <c:v>41.1</c:v>
                </c:pt>
                <c:pt idx="462">
                  <c:v>48.7</c:v>
                </c:pt>
                <c:pt idx="463">
                  <c:v>43.2</c:v>
                </c:pt>
                <c:pt idx="464">
                  <c:v>57.3</c:v>
                </c:pt>
                <c:pt idx="465">
                  <c:v>58</c:v>
                </c:pt>
                <c:pt idx="466">
                  <c:v>44.1</c:v>
                </c:pt>
                <c:pt idx="467">
                  <c:v>56.2</c:v>
                </c:pt>
                <c:pt idx="468">
                  <c:v>56.2</c:v>
                </c:pt>
                <c:pt idx="469">
                  <c:v>45.8</c:v>
                </c:pt>
                <c:pt idx="470">
                  <c:v>51.7</c:v>
                </c:pt>
                <c:pt idx="471">
                  <c:v>40</c:v>
                </c:pt>
                <c:pt idx="472">
                  <c:v>27.4</c:v>
                </c:pt>
                <c:pt idx="473">
                  <c:v>45.8</c:v>
                </c:pt>
                <c:pt idx="474">
                  <c:v>43.2</c:v>
                </c:pt>
                <c:pt idx="475">
                  <c:v>47.3</c:v>
                </c:pt>
                <c:pt idx="476">
                  <c:v>45</c:v>
                </c:pt>
                <c:pt idx="477">
                  <c:v>45</c:v>
                </c:pt>
                <c:pt idx="478">
                  <c:v>46.6</c:v>
                </c:pt>
                <c:pt idx="479">
                  <c:v>48.7</c:v>
                </c:pt>
                <c:pt idx="480">
                  <c:v>53.2</c:v>
                </c:pt>
                <c:pt idx="481">
                  <c:v>38.7</c:v>
                </c:pt>
                <c:pt idx="482">
                  <c:v>44.1</c:v>
                </c:pt>
                <c:pt idx="483">
                  <c:v>48.7</c:v>
                </c:pt>
                <c:pt idx="484">
                  <c:v>50</c:v>
                </c:pt>
                <c:pt idx="485">
                  <c:v>67</c:v>
                </c:pt>
                <c:pt idx="486">
                  <c:v>41.1</c:v>
                </c:pt>
                <c:pt idx="487">
                  <c:v>43.2</c:v>
                </c:pt>
                <c:pt idx="488">
                  <c:v>45</c:v>
                </c:pt>
                <c:pt idx="489">
                  <c:v>48.7</c:v>
                </c:pt>
                <c:pt idx="490">
                  <c:v>47.3</c:v>
                </c:pt>
                <c:pt idx="491">
                  <c:v>45.8</c:v>
                </c:pt>
                <c:pt idx="492">
                  <c:v>44.1</c:v>
                </c:pt>
                <c:pt idx="493">
                  <c:v>41.1</c:v>
                </c:pt>
                <c:pt idx="494">
                  <c:v>43.2</c:v>
                </c:pt>
                <c:pt idx="495">
                  <c:v>41.1</c:v>
                </c:pt>
                <c:pt idx="496">
                  <c:v>35.8</c:v>
                </c:pt>
                <c:pt idx="497">
                  <c:v>34.1</c:v>
                </c:pt>
                <c:pt idx="498">
                  <c:v>42.2</c:v>
                </c:pt>
                <c:pt idx="499">
                  <c:v>44.1</c:v>
                </c:pt>
                <c:pt idx="500">
                  <c:v>44.1</c:v>
                </c:pt>
                <c:pt idx="501">
                  <c:v>32.2</c:v>
                </c:pt>
                <c:pt idx="502">
                  <c:v>35.8</c:v>
                </c:pt>
                <c:pt idx="503">
                  <c:v>47.3</c:v>
                </c:pt>
                <c:pt idx="504">
                  <c:v>43.2</c:v>
                </c:pt>
                <c:pt idx="505">
                  <c:v>41.1</c:v>
                </c:pt>
                <c:pt idx="506">
                  <c:v>41.1</c:v>
                </c:pt>
                <c:pt idx="507">
                  <c:v>45.8</c:v>
                </c:pt>
                <c:pt idx="508">
                  <c:v>49.4</c:v>
                </c:pt>
                <c:pt idx="509">
                  <c:v>35.8</c:v>
                </c:pt>
                <c:pt idx="510">
                  <c:v>41.1</c:v>
                </c:pt>
                <c:pt idx="511">
                  <c:v>44.1</c:v>
                </c:pt>
                <c:pt idx="512">
                  <c:v>45.8</c:v>
                </c:pt>
                <c:pt idx="513">
                  <c:v>43.2</c:v>
                </c:pt>
                <c:pt idx="514">
                  <c:v>41.1</c:v>
                </c:pt>
                <c:pt idx="515">
                  <c:v>32.2</c:v>
                </c:pt>
                <c:pt idx="516">
                  <c:v>47.3</c:v>
                </c:pt>
                <c:pt idx="517">
                  <c:v>50.6</c:v>
                </c:pt>
                <c:pt idx="518">
                  <c:v>50</c:v>
                </c:pt>
                <c:pt idx="519">
                  <c:v>42.2</c:v>
                </c:pt>
                <c:pt idx="520">
                  <c:v>44.1</c:v>
                </c:pt>
                <c:pt idx="521">
                  <c:v>45.8</c:v>
                </c:pt>
                <c:pt idx="522">
                  <c:v>43.2</c:v>
                </c:pt>
                <c:pt idx="523">
                  <c:v>40</c:v>
                </c:pt>
                <c:pt idx="524">
                  <c:v>41.1</c:v>
                </c:pt>
                <c:pt idx="525">
                  <c:v>48.7</c:v>
                </c:pt>
                <c:pt idx="526">
                  <c:v>44.1</c:v>
                </c:pt>
                <c:pt idx="527">
                  <c:v>46.6</c:v>
                </c:pt>
                <c:pt idx="528">
                  <c:v>44.1</c:v>
                </c:pt>
                <c:pt idx="529">
                  <c:v>45</c:v>
                </c:pt>
                <c:pt idx="530">
                  <c:v>46.6</c:v>
                </c:pt>
                <c:pt idx="531">
                  <c:v>48.7</c:v>
                </c:pt>
                <c:pt idx="532">
                  <c:v>45</c:v>
                </c:pt>
                <c:pt idx="533">
                  <c:v>42.2</c:v>
                </c:pt>
                <c:pt idx="534">
                  <c:v>46.6</c:v>
                </c:pt>
                <c:pt idx="535">
                  <c:v>47.3</c:v>
                </c:pt>
                <c:pt idx="536">
                  <c:v>49.4</c:v>
                </c:pt>
                <c:pt idx="537">
                  <c:v>45</c:v>
                </c:pt>
                <c:pt idx="538">
                  <c:v>38.7</c:v>
                </c:pt>
                <c:pt idx="539">
                  <c:v>42.2</c:v>
                </c:pt>
                <c:pt idx="540">
                  <c:v>43.2</c:v>
                </c:pt>
                <c:pt idx="541">
                  <c:v>45</c:v>
                </c:pt>
                <c:pt idx="542">
                  <c:v>46.6</c:v>
                </c:pt>
                <c:pt idx="543">
                  <c:v>38.7</c:v>
                </c:pt>
                <c:pt idx="544">
                  <c:v>45</c:v>
                </c:pt>
                <c:pt idx="545">
                  <c:v>27.4</c:v>
                </c:pt>
                <c:pt idx="546">
                  <c:v>42.2</c:v>
                </c:pt>
                <c:pt idx="547">
                  <c:v>45</c:v>
                </c:pt>
                <c:pt idx="548">
                  <c:v>34.1</c:v>
                </c:pt>
                <c:pt idx="549">
                  <c:v>43.2</c:v>
                </c:pt>
                <c:pt idx="550">
                  <c:v>42.2</c:v>
                </c:pt>
              </c:numCache>
            </c:numRef>
          </c:val>
          <c:smooth val="0"/>
        </c:ser>
        <c:ser>
          <c:idx val="1"/>
          <c:order val="1"/>
          <c:tx>
            <c:strRef>
              <c:f>Data!$I$4</c:f>
              <c:strCache>
                <c:ptCount val="1"/>
                <c:pt idx="0">
                  <c:v>TSI (C)</c:v>
                </c:pt>
              </c:strCache>
            </c:strRef>
          </c:tx>
          <c:spPr>
            <a:solidFill>
              <a:srgbClr val="f79646"/>
            </a:solidFill>
            <a:ln w="19080">
              <a:noFill/>
            </a:ln>
          </c:spPr>
          <c:marker>
            <c:symbol val="circle"/>
            <c:size val="5"/>
            <c:spPr>
              <a:solidFill>
                <a:srgbClr val="f79646"/>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f79646"/>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
                </c:pt>
              </c:numCache>
            </c:numRef>
          </c:cat>
          <c:val>
            <c:numRef>
              <c:f>Data!$I$5:$I$556</c:f>
              <c:numCache>
                <c:formatCode>0.0</c:formatCode>
                <c:ptCount val="552"/>
                <c:pt idx="0">
                  <c:v>43.5</c:v>
                </c:pt>
                <c:pt idx="1">
                  <c:v>42.8</c:v>
                </c:pt>
                <c:pt idx="66">
                  <c:v>46.4</c:v>
                </c:pt>
                <c:pt idx="86">
                  <c:v>47.3</c:v>
                </c:pt>
                <c:pt idx="127">
                  <c:v>55</c:v>
                </c:pt>
                <c:pt idx="147">
                  <c:v>45</c:v>
                </c:pt>
                <c:pt idx="150">
                  <c:v>48.2</c:v>
                </c:pt>
                <c:pt idx="163">
                  <c:v>48.8</c:v>
                </c:pt>
                <c:pt idx="174">
                  <c:v>30.6</c:v>
                </c:pt>
                <c:pt idx="176">
                  <c:v>47.7</c:v>
                </c:pt>
                <c:pt idx="181">
                  <c:v>52.4</c:v>
                </c:pt>
                <c:pt idx="185">
                  <c:v>30.6</c:v>
                </c:pt>
                <c:pt idx="456">
                  <c:v>55</c:v>
                </c:pt>
                <c:pt idx="457">
                  <c:v>61.4</c:v>
                </c:pt>
                <c:pt idx="459">
                  <c:v>51</c:v>
                </c:pt>
                <c:pt idx="460">
                  <c:v>41.4</c:v>
                </c:pt>
                <c:pt idx="461">
                  <c:v>41.4</c:v>
                </c:pt>
                <c:pt idx="462">
                  <c:v>46.4</c:v>
                </c:pt>
                <c:pt idx="463">
                  <c:v>44.2</c:v>
                </c:pt>
                <c:pt idx="464">
                  <c:v>55.8</c:v>
                </c:pt>
                <c:pt idx="465">
                  <c:v>54.1</c:v>
                </c:pt>
                <c:pt idx="466">
                  <c:v>49.7</c:v>
                </c:pt>
                <c:pt idx="467">
                  <c:v>46.4</c:v>
                </c:pt>
                <c:pt idx="468">
                  <c:v>48.2</c:v>
                </c:pt>
                <c:pt idx="469">
                  <c:v>46.4</c:v>
                </c:pt>
                <c:pt idx="470">
                  <c:v>46.4</c:v>
                </c:pt>
                <c:pt idx="471">
                  <c:v>30.6</c:v>
                </c:pt>
                <c:pt idx="472">
                  <c:v>44.2</c:v>
                </c:pt>
                <c:pt idx="473">
                  <c:v>46.4</c:v>
                </c:pt>
                <c:pt idx="474">
                  <c:v>49.7</c:v>
                </c:pt>
                <c:pt idx="475">
                  <c:v>46.4</c:v>
                </c:pt>
                <c:pt idx="476">
                  <c:v>44.2</c:v>
                </c:pt>
                <c:pt idx="477">
                  <c:v>46.4</c:v>
                </c:pt>
                <c:pt idx="478">
                  <c:v>30.6</c:v>
                </c:pt>
                <c:pt idx="479">
                  <c:v>54.1</c:v>
                </c:pt>
                <c:pt idx="480">
                  <c:v>60.5</c:v>
                </c:pt>
                <c:pt idx="481">
                  <c:v>49.7</c:v>
                </c:pt>
                <c:pt idx="482">
                  <c:v>55</c:v>
                </c:pt>
                <c:pt idx="483">
                  <c:v>54.1</c:v>
                </c:pt>
                <c:pt idx="484">
                  <c:v>53.2</c:v>
                </c:pt>
                <c:pt idx="485">
                  <c:v>52.2</c:v>
                </c:pt>
                <c:pt idx="486">
                  <c:v>41.4</c:v>
                </c:pt>
                <c:pt idx="487">
                  <c:v>44.2</c:v>
                </c:pt>
                <c:pt idx="488">
                  <c:v>51</c:v>
                </c:pt>
                <c:pt idx="489">
                  <c:v>46.4</c:v>
                </c:pt>
                <c:pt idx="490">
                  <c:v>55</c:v>
                </c:pt>
                <c:pt idx="491">
                  <c:v>53.2</c:v>
                </c:pt>
                <c:pt idx="492">
                  <c:v>44.2</c:v>
                </c:pt>
                <c:pt idx="493">
                  <c:v>41.4</c:v>
                </c:pt>
                <c:pt idx="494">
                  <c:v>49.7</c:v>
                </c:pt>
                <c:pt idx="495">
                  <c:v>55.8</c:v>
                </c:pt>
                <c:pt idx="496">
                  <c:v>41.4</c:v>
                </c:pt>
                <c:pt idx="497">
                  <c:v>41.4</c:v>
                </c:pt>
                <c:pt idx="498">
                  <c:v>41.4</c:v>
                </c:pt>
                <c:pt idx="499">
                  <c:v>52.2</c:v>
                </c:pt>
                <c:pt idx="500">
                  <c:v>41.4</c:v>
                </c:pt>
                <c:pt idx="501">
                  <c:v>41.4</c:v>
                </c:pt>
                <c:pt idx="502">
                  <c:v>41.4</c:v>
                </c:pt>
                <c:pt idx="503">
                  <c:v>46.4</c:v>
                </c:pt>
                <c:pt idx="504">
                  <c:v>37.4</c:v>
                </c:pt>
                <c:pt idx="505">
                  <c:v>30.6</c:v>
                </c:pt>
                <c:pt idx="506">
                  <c:v>49.7</c:v>
                </c:pt>
                <c:pt idx="507">
                  <c:v>41.4</c:v>
                </c:pt>
                <c:pt idx="508">
                  <c:v>46.4</c:v>
                </c:pt>
                <c:pt idx="509">
                  <c:v>37.4</c:v>
                </c:pt>
                <c:pt idx="510">
                  <c:v>37.4</c:v>
                </c:pt>
                <c:pt idx="511">
                  <c:v>37.4</c:v>
                </c:pt>
                <c:pt idx="512">
                  <c:v>41.4</c:v>
                </c:pt>
                <c:pt idx="513">
                  <c:v>30.6</c:v>
                </c:pt>
                <c:pt idx="514">
                  <c:v>37.4</c:v>
                </c:pt>
                <c:pt idx="515">
                  <c:v>30.6</c:v>
                </c:pt>
                <c:pt idx="516">
                  <c:v>37.4</c:v>
                </c:pt>
                <c:pt idx="517">
                  <c:v>49.7</c:v>
                </c:pt>
                <c:pt idx="518">
                  <c:v>46.4</c:v>
                </c:pt>
                <c:pt idx="519">
                  <c:v>46.4</c:v>
                </c:pt>
                <c:pt idx="520">
                  <c:v>46.4</c:v>
                </c:pt>
                <c:pt idx="521">
                  <c:v>41.4</c:v>
                </c:pt>
                <c:pt idx="522">
                  <c:v>41.4</c:v>
                </c:pt>
                <c:pt idx="523">
                  <c:v>41.4</c:v>
                </c:pt>
                <c:pt idx="524">
                  <c:v>35.2</c:v>
                </c:pt>
                <c:pt idx="525">
                  <c:v>40.3</c:v>
                </c:pt>
                <c:pt idx="526">
                  <c:v>37.9</c:v>
                </c:pt>
                <c:pt idx="527">
                  <c:v>37.9</c:v>
                </c:pt>
                <c:pt idx="528">
                  <c:v>30.6</c:v>
                </c:pt>
                <c:pt idx="529">
                  <c:v>35.2</c:v>
                </c:pt>
                <c:pt idx="530">
                  <c:v>37.9</c:v>
                </c:pt>
                <c:pt idx="531">
                  <c:v>35.2</c:v>
                </c:pt>
                <c:pt idx="532">
                  <c:v>42</c:v>
                </c:pt>
                <c:pt idx="533">
                  <c:v>35.2</c:v>
                </c:pt>
                <c:pt idx="534">
                  <c:v>40.3</c:v>
                </c:pt>
                <c:pt idx="535">
                  <c:v>43.4</c:v>
                </c:pt>
                <c:pt idx="536">
                  <c:v>39.2</c:v>
                </c:pt>
                <c:pt idx="537">
                  <c:v>44.9</c:v>
                </c:pt>
                <c:pt idx="538">
                  <c:v>42</c:v>
                </c:pt>
                <c:pt idx="539">
                  <c:v>37.9</c:v>
                </c:pt>
                <c:pt idx="540">
                  <c:v>40.3</c:v>
                </c:pt>
                <c:pt idx="541">
                  <c:v>40.3</c:v>
                </c:pt>
                <c:pt idx="542">
                  <c:v>46.4</c:v>
                </c:pt>
                <c:pt idx="543">
                  <c:v>35.2</c:v>
                </c:pt>
                <c:pt idx="544">
                  <c:v>37.9</c:v>
                </c:pt>
                <c:pt idx="545">
                  <c:v>37.9</c:v>
                </c:pt>
                <c:pt idx="546">
                  <c:v>46</c:v>
                </c:pt>
                <c:pt idx="547">
                  <c:v>44.9</c:v>
                </c:pt>
                <c:pt idx="548">
                  <c:v>35.2</c:v>
                </c:pt>
                <c:pt idx="549">
                  <c:v>37.9</c:v>
                </c:pt>
                <c:pt idx="550">
                  <c:v>46</c:v>
                </c:pt>
              </c:numCache>
            </c:numRef>
          </c:val>
          <c:smooth val="0"/>
        </c:ser>
        <c:ser>
          <c:idx val="2"/>
          <c:order val="2"/>
          <c:tx>
            <c:strRef>
              <c:f>Data!$J$4</c:f>
              <c:strCache>
                <c:ptCount val="1"/>
                <c:pt idx="0">
                  <c:v>TSI (S)</c:v>
                </c:pt>
              </c:strCache>
            </c:strRef>
          </c:tx>
          <c:spPr>
            <a:solidFill>
              <a:srgbClr val="4f81bd"/>
            </a:solidFill>
            <a:ln w="19080">
              <a:noFill/>
            </a:ln>
          </c:spPr>
          <c:marker>
            <c:symbol val="circle"/>
            <c:size val="5"/>
            <c:spPr>
              <a:solidFill>
                <a:srgbClr val="4f81b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4f81bd"/>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
                </c:pt>
              </c:numCache>
            </c:numRef>
          </c:cat>
          <c:val>
            <c:numRef>
              <c:f>Data!$J$5:$J$556</c:f>
              <c:numCache>
                <c:formatCode>0.0</c:formatCode>
                <c:ptCount val="552"/>
                <c:pt idx="0">
                  <c:v>41.3</c:v>
                </c:pt>
                <c:pt idx="1">
                  <c:v>41</c:v>
                </c:pt>
                <c:pt idx="2">
                  <c:v>44.1</c:v>
                </c:pt>
                <c:pt idx="4">
                  <c:v>36.3</c:v>
                </c:pt>
                <c:pt idx="5">
                  <c:v>40.7</c:v>
                </c:pt>
                <c:pt idx="6">
                  <c:v>40.7</c:v>
                </c:pt>
                <c:pt idx="7">
                  <c:v>40.2</c:v>
                </c:pt>
                <c:pt idx="8">
                  <c:v>40.2</c:v>
                </c:pt>
                <c:pt idx="9">
                  <c:v>41.9</c:v>
                </c:pt>
                <c:pt idx="10">
                  <c:v>38.6</c:v>
                </c:pt>
                <c:pt idx="11">
                  <c:v>39.6</c:v>
                </c:pt>
                <c:pt idx="12">
                  <c:v>39.4</c:v>
                </c:pt>
                <c:pt idx="13">
                  <c:v>42.6</c:v>
                </c:pt>
                <c:pt idx="14">
                  <c:v>39.6</c:v>
                </c:pt>
                <c:pt idx="15">
                  <c:v>40.7</c:v>
                </c:pt>
                <c:pt idx="16">
                  <c:v>41.3</c:v>
                </c:pt>
                <c:pt idx="17">
                  <c:v>43.2</c:v>
                </c:pt>
                <c:pt idx="18">
                  <c:v>46.3</c:v>
                </c:pt>
                <c:pt idx="19">
                  <c:v>43.9</c:v>
                </c:pt>
                <c:pt idx="20">
                  <c:v>43.9</c:v>
                </c:pt>
                <c:pt idx="21">
                  <c:v>45.5</c:v>
                </c:pt>
                <c:pt idx="22">
                  <c:v>43.9</c:v>
                </c:pt>
                <c:pt idx="23">
                  <c:v>44.7</c:v>
                </c:pt>
                <c:pt idx="24">
                  <c:v>45</c:v>
                </c:pt>
                <c:pt idx="25">
                  <c:v>46.3</c:v>
                </c:pt>
                <c:pt idx="26">
                  <c:v>40.7</c:v>
                </c:pt>
                <c:pt idx="27">
                  <c:v>44.7</c:v>
                </c:pt>
                <c:pt idx="28">
                  <c:v>44.7</c:v>
                </c:pt>
                <c:pt idx="29">
                  <c:v>45.5</c:v>
                </c:pt>
                <c:pt idx="30">
                  <c:v>48.1</c:v>
                </c:pt>
                <c:pt idx="31">
                  <c:v>44.7</c:v>
                </c:pt>
                <c:pt idx="32">
                  <c:v>47.2</c:v>
                </c:pt>
                <c:pt idx="33">
                  <c:v>51.3</c:v>
                </c:pt>
                <c:pt idx="34">
                  <c:v>48.1</c:v>
                </c:pt>
                <c:pt idx="35">
                  <c:v>47.2</c:v>
                </c:pt>
                <c:pt idx="36">
                  <c:v>44.7</c:v>
                </c:pt>
                <c:pt idx="37">
                  <c:v>46.3</c:v>
                </c:pt>
                <c:pt idx="38">
                  <c:v>45.5</c:v>
                </c:pt>
                <c:pt idx="39">
                  <c:v>42.6</c:v>
                </c:pt>
                <c:pt idx="40">
                  <c:v>39.1</c:v>
                </c:pt>
                <c:pt idx="41">
                  <c:v>38.6</c:v>
                </c:pt>
                <c:pt idx="42">
                  <c:v>43.9</c:v>
                </c:pt>
                <c:pt idx="43">
                  <c:v>42.6</c:v>
                </c:pt>
                <c:pt idx="44">
                  <c:v>45.5</c:v>
                </c:pt>
                <c:pt idx="45">
                  <c:v>46.3</c:v>
                </c:pt>
                <c:pt idx="46">
                  <c:v>49.1</c:v>
                </c:pt>
                <c:pt idx="47">
                  <c:v>51.3</c:v>
                </c:pt>
                <c:pt idx="48">
                  <c:v>52.6</c:v>
                </c:pt>
                <c:pt idx="49">
                  <c:v>39.6</c:v>
                </c:pt>
                <c:pt idx="50">
                  <c:v>43.9</c:v>
                </c:pt>
                <c:pt idx="51">
                  <c:v>39.6</c:v>
                </c:pt>
                <c:pt idx="52">
                  <c:v>43.2</c:v>
                </c:pt>
                <c:pt idx="53">
                  <c:v>40.7</c:v>
                </c:pt>
                <c:pt idx="54">
                  <c:v>37.2</c:v>
                </c:pt>
                <c:pt idx="55">
                  <c:v>42.6</c:v>
                </c:pt>
                <c:pt idx="56">
                  <c:v>41.3</c:v>
                </c:pt>
                <c:pt idx="57">
                  <c:v>37.2</c:v>
                </c:pt>
                <c:pt idx="58">
                  <c:v>39.6</c:v>
                </c:pt>
                <c:pt idx="59">
                  <c:v>41.9</c:v>
                </c:pt>
                <c:pt idx="60">
                  <c:v>40.2</c:v>
                </c:pt>
                <c:pt idx="61">
                  <c:v>42.6</c:v>
                </c:pt>
                <c:pt idx="62">
                  <c:v>43.2</c:v>
                </c:pt>
                <c:pt idx="63">
                  <c:v>43.2</c:v>
                </c:pt>
                <c:pt idx="64">
                  <c:v>42.6</c:v>
                </c:pt>
                <c:pt idx="65">
                  <c:v>43.9</c:v>
                </c:pt>
                <c:pt idx="66">
                  <c:v>41.3</c:v>
                </c:pt>
                <c:pt idx="67">
                  <c:v>46.3</c:v>
                </c:pt>
                <c:pt idx="68">
                  <c:v>45.5</c:v>
                </c:pt>
                <c:pt idx="69">
                  <c:v>43.9</c:v>
                </c:pt>
                <c:pt idx="70">
                  <c:v>43.2</c:v>
                </c:pt>
                <c:pt idx="71">
                  <c:v>47.2</c:v>
                </c:pt>
                <c:pt idx="72">
                  <c:v>48.1</c:v>
                </c:pt>
                <c:pt idx="73">
                  <c:v>50.1</c:v>
                </c:pt>
                <c:pt idx="74">
                  <c:v>47.2</c:v>
                </c:pt>
                <c:pt idx="75">
                  <c:v>45.5</c:v>
                </c:pt>
                <c:pt idx="76">
                  <c:v>50.1</c:v>
                </c:pt>
                <c:pt idx="77">
                  <c:v>47.2</c:v>
                </c:pt>
                <c:pt idx="78">
                  <c:v>43.2</c:v>
                </c:pt>
                <c:pt idx="79">
                  <c:v>49.1</c:v>
                </c:pt>
                <c:pt idx="80">
                  <c:v>47.2</c:v>
                </c:pt>
                <c:pt idx="81">
                  <c:v>49.1</c:v>
                </c:pt>
                <c:pt idx="82">
                  <c:v>50.1</c:v>
                </c:pt>
                <c:pt idx="83">
                  <c:v>51.3</c:v>
                </c:pt>
                <c:pt idx="84">
                  <c:v>52.6</c:v>
                </c:pt>
                <c:pt idx="85">
                  <c:v>46.3</c:v>
                </c:pt>
                <c:pt idx="86">
                  <c:v>53.9</c:v>
                </c:pt>
                <c:pt idx="87">
                  <c:v>52.6</c:v>
                </c:pt>
                <c:pt idx="88">
                  <c:v>52.6</c:v>
                </c:pt>
                <c:pt idx="89">
                  <c:v>47.2</c:v>
                </c:pt>
                <c:pt idx="90">
                  <c:v>45.5</c:v>
                </c:pt>
                <c:pt idx="91">
                  <c:v>47.2</c:v>
                </c:pt>
                <c:pt idx="92">
                  <c:v>49.1</c:v>
                </c:pt>
                <c:pt idx="93">
                  <c:v>43.9</c:v>
                </c:pt>
                <c:pt idx="94">
                  <c:v>43.9</c:v>
                </c:pt>
                <c:pt idx="95">
                  <c:v>47.2</c:v>
                </c:pt>
                <c:pt idx="96">
                  <c:v>47.2</c:v>
                </c:pt>
                <c:pt idx="97">
                  <c:v>46.3</c:v>
                </c:pt>
                <c:pt idx="98">
                  <c:v>43.9</c:v>
                </c:pt>
                <c:pt idx="99">
                  <c:v>47.2</c:v>
                </c:pt>
                <c:pt idx="100">
                  <c:v>41.3</c:v>
                </c:pt>
                <c:pt idx="101">
                  <c:v>39.6</c:v>
                </c:pt>
                <c:pt idx="102">
                  <c:v>39.6</c:v>
                </c:pt>
                <c:pt idx="103">
                  <c:v>37.2</c:v>
                </c:pt>
                <c:pt idx="104">
                  <c:v>43.2</c:v>
                </c:pt>
                <c:pt idx="105">
                  <c:v>40.2</c:v>
                </c:pt>
                <c:pt idx="106">
                  <c:v>38.6</c:v>
                </c:pt>
                <c:pt idx="107">
                  <c:v>46.3</c:v>
                </c:pt>
                <c:pt idx="108">
                  <c:v>43.9</c:v>
                </c:pt>
                <c:pt idx="109">
                  <c:v>39.6</c:v>
                </c:pt>
                <c:pt idx="110">
                  <c:v>40.2</c:v>
                </c:pt>
                <c:pt idx="111">
                  <c:v>41.9</c:v>
                </c:pt>
                <c:pt idx="112">
                  <c:v>42.6</c:v>
                </c:pt>
                <c:pt idx="113">
                  <c:v>44.7</c:v>
                </c:pt>
                <c:pt idx="114">
                  <c:v>43.9</c:v>
                </c:pt>
                <c:pt idx="115">
                  <c:v>46.3</c:v>
                </c:pt>
                <c:pt idx="116">
                  <c:v>47.2</c:v>
                </c:pt>
                <c:pt idx="117">
                  <c:v>44.7</c:v>
                </c:pt>
                <c:pt idx="118">
                  <c:v>45.5</c:v>
                </c:pt>
                <c:pt idx="119">
                  <c:v>46.3</c:v>
                </c:pt>
                <c:pt idx="120">
                  <c:v>47.2</c:v>
                </c:pt>
                <c:pt idx="121">
                  <c:v>44.7</c:v>
                </c:pt>
                <c:pt idx="122">
                  <c:v>44.7</c:v>
                </c:pt>
                <c:pt idx="123">
                  <c:v>44.7</c:v>
                </c:pt>
                <c:pt idx="124">
                  <c:v>49.1</c:v>
                </c:pt>
                <c:pt idx="125">
                  <c:v>45.5</c:v>
                </c:pt>
                <c:pt idx="126">
                  <c:v>49.1</c:v>
                </c:pt>
                <c:pt idx="127">
                  <c:v>51.3</c:v>
                </c:pt>
                <c:pt idx="128">
                  <c:v>48.1</c:v>
                </c:pt>
                <c:pt idx="129">
                  <c:v>47.2</c:v>
                </c:pt>
                <c:pt idx="130">
                  <c:v>46.3</c:v>
                </c:pt>
                <c:pt idx="131">
                  <c:v>47.2</c:v>
                </c:pt>
                <c:pt idx="132">
                  <c:v>46.3</c:v>
                </c:pt>
                <c:pt idx="133">
                  <c:v>45.5</c:v>
                </c:pt>
                <c:pt idx="134">
                  <c:v>45.5</c:v>
                </c:pt>
                <c:pt idx="135">
                  <c:v>42.6</c:v>
                </c:pt>
                <c:pt idx="136">
                  <c:v>41.3</c:v>
                </c:pt>
                <c:pt idx="137">
                  <c:v>38.6</c:v>
                </c:pt>
                <c:pt idx="138">
                  <c:v>39.6</c:v>
                </c:pt>
                <c:pt idx="139">
                  <c:v>37.2</c:v>
                </c:pt>
                <c:pt idx="140">
                  <c:v>40.7</c:v>
                </c:pt>
                <c:pt idx="141">
                  <c:v>36.7</c:v>
                </c:pt>
                <c:pt idx="142">
                  <c:v>36.7</c:v>
                </c:pt>
                <c:pt idx="143">
                  <c:v>35.1</c:v>
                </c:pt>
                <c:pt idx="144">
                  <c:v>37.2</c:v>
                </c:pt>
                <c:pt idx="145">
                  <c:v>38.1</c:v>
                </c:pt>
                <c:pt idx="146">
                  <c:v>37.2</c:v>
                </c:pt>
                <c:pt idx="147">
                  <c:v>36.7</c:v>
                </c:pt>
                <c:pt idx="148">
                  <c:v>39.6</c:v>
                </c:pt>
                <c:pt idx="149">
                  <c:v>40.7</c:v>
                </c:pt>
                <c:pt idx="151">
                  <c:v>40.2</c:v>
                </c:pt>
                <c:pt idx="152">
                  <c:v>43.2</c:v>
                </c:pt>
                <c:pt idx="153">
                  <c:v>44.7</c:v>
                </c:pt>
                <c:pt idx="154">
                  <c:v>43.9</c:v>
                </c:pt>
                <c:pt idx="155">
                  <c:v>44.7</c:v>
                </c:pt>
                <c:pt idx="156">
                  <c:v>42.6</c:v>
                </c:pt>
                <c:pt idx="157">
                  <c:v>43.2</c:v>
                </c:pt>
                <c:pt idx="158">
                  <c:v>41.3</c:v>
                </c:pt>
                <c:pt idx="159">
                  <c:v>43.9</c:v>
                </c:pt>
                <c:pt idx="160">
                  <c:v>46.3</c:v>
                </c:pt>
                <c:pt idx="161">
                  <c:v>45.5</c:v>
                </c:pt>
                <c:pt idx="162">
                  <c:v>47.3</c:v>
                </c:pt>
                <c:pt idx="164">
                  <c:v>46.3</c:v>
                </c:pt>
                <c:pt idx="165">
                  <c:v>43.2</c:v>
                </c:pt>
                <c:pt idx="166">
                  <c:v>46.3</c:v>
                </c:pt>
                <c:pt idx="167">
                  <c:v>46.3</c:v>
                </c:pt>
                <c:pt idx="168">
                  <c:v>43.9</c:v>
                </c:pt>
                <c:pt idx="169">
                  <c:v>46.3</c:v>
                </c:pt>
                <c:pt idx="170">
                  <c:v>47.2</c:v>
                </c:pt>
                <c:pt idx="171">
                  <c:v>43.9</c:v>
                </c:pt>
                <c:pt idx="172">
                  <c:v>42.6</c:v>
                </c:pt>
                <c:pt idx="173">
                  <c:v>43.9</c:v>
                </c:pt>
                <c:pt idx="174">
                  <c:v>43.9</c:v>
                </c:pt>
                <c:pt idx="175">
                  <c:v>40.7</c:v>
                </c:pt>
                <c:pt idx="176">
                  <c:v>42.3</c:v>
                </c:pt>
                <c:pt idx="177">
                  <c:v>42.6</c:v>
                </c:pt>
                <c:pt idx="178">
                  <c:v>47.2</c:v>
                </c:pt>
                <c:pt idx="179">
                  <c:v>45.5</c:v>
                </c:pt>
                <c:pt idx="180">
                  <c:v>45.5</c:v>
                </c:pt>
                <c:pt idx="181">
                  <c:v>49.3</c:v>
                </c:pt>
                <c:pt idx="182">
                  <c:v>47.2</c:v>
                </c:pt>
                <c:pt idx="183">
                  <c:v>47.2</c:v>
                </c:pt>
                <c:pt idx="184">
                  <c:v>46.3</c:v>
                </c:pt>
                <c:pt idx="186">
                  <c:v>46.3</c:v>
                </c:pt>
                <c:pt idx="187">
                  <c:v>41.9</c:v>
                </c:pt>
                <c:pt idx="188">
                  <c:v>42.6</c:v>
                </c:pt>
                <c:pt idx="189">
                  <c:v>45.5</c:v>
                </c:pt>
                <c:pt idx="190">
                  <c:v>40.2</c:v>
                </c:pt>
                <c:pt idx="191">
                  <c:v>40.2</c:v>
                </c:pt>
                <c:pt idx="192">
                  <c:v>39.6</c:v>
                </c:pt>
                <c:pt idx="193">
                  <c:v>40.2</c:v>
                </c:pt>
                <c:pt idx="194">
                  <c:v>46.3</c:v>
                </c:pt>
                <c:pt idx="195">
                  <c:v>39.1</c:v>
                </c:pt>
                <c:pt idx="196">
                  <c:v>41.9</c:v>
                </c:pt>
                <c:pt idx="197">
                  <c:v>40.7</c:v>
                </c:pt>
                <c:pt idx="198">
                  <c:v>40.7</c:v>
                </c:pt>
                <c:pt idx="199">
                  <c:v>42.6</c:v>
                </c:pt>
                <c:pt idx="200">
                  <c:v>44.7</c:v>
                </c:pt>
                <c:pt idx="201">
                  <c:v>43.2</c:v>
                </c:pt>
                <c:pt idx="202">
                  <c:v>43.9</c:v>
                </c:pt>
                <c:pt idx="203">
                  <c:v>45.5</c:v>
                </c:pt>
                <c:pt idx="204">
                  <c:v>44.7</c:v>
                </c:pt>
                <c:pt idx="205">
                  <c:v>47.2</c:v>
                </c:pt>
                <c:pt idx="206">
                  <c:v>44.7</c:v>
                </c:pt>
                <c:pt idx="207">
                  <c:v>46.3</c:v>
                </c:pt>
                <c:pt idx="208">
                  <c:v>46.3</c:v>
                </c:pt>
                <c:pt idx="209">
                  <c:v>44.7</c:v>
                </c:pt>
                <c:pt idx="210">
                  <c:v>45.5</c:v>
                </c:pt>
                <c:pt idx="211">
                  <c:v>46.3</c:v>
                </c:pt>
                <c:pt idx="212">
                  <c:v>48.1</c:v>
                </c:pt>
                <c:pt idx="213">
                  <c:v>47.2</c:v>
                </c:pt>
                <c:pt idx="214">
                  <c:v>48.1</c:v>
                </c:pt>
                <c:pt idx="215">
                  <c:v>50.1</c:v>
                </c:pt>
                <c:pt idx="216">
                  <c:v>47.2</c:v>
                </c:pt>
                <c:pt idx="217">
                  <c:v>49.1</c:v>
                </c:pt>
                <c:pt idx="218">
                  <c:v>47.2</c:v>
                </c:pt>
                <c:pt idx="219">
                  <c:v>48.1</c:v>
                </c:pt>
                <c:pt idx="220">
                  <c:v>50.1</c:v>
                </c:pt>
                <c:pt idx="221">
                  <c:v>48.1</c:v>
                </c:pt>
                <c:pt idx="222">
                  <c:v>49.1</c:v>
                </c:pt>
                <c:pt idx="223">
                  <c:v>49.1</c:v>
                </c:pt>
                <c:pt idx="224">
                  <c:v>47.2</c:v>
                </c:pt>
                <c:pt idx="225">
                  <c:v>50.1</c:v>
                </c:pt>
                <c:pt idx="226">
                  <c:v>48.1</c:v>
                </c:pt>
                <c:pt idx="227">
                  <c:v>49.1</c:v>
                </c:pt>
                <c:pt idx="228">
                  <c:v>48.1</c:v>
                </c:pt>
                <c:pt idx="229">
                  <c:v>48.1</c:v>
                </c:pt>
                <c:pt idx="230">
                  <c:v>48.1</c:v>
                </c:pt>
                <c:pt idx="231">
                  <c:v>45.5</c:v>
                </c:pt>
                <c:pt idx="232">
                  <c:v>41.3</c:v>
                </c:pt>
                <c:pt idx="233">
                  <c:v>38.1</c:v>
                </c:pt>
                <c:pt idx="234">
                  <c:v>43.2</c:v>
                </c:pt>
                <c:pt idx="235">
                  <c:v>42.6</c:v>
                </c:pt>
                <c:pt idx="236">
                  <c:v>39.6</c:v>
                </c:pt>
                <c:pt idx="237">
                  <c:v>41.9</c:v>
                </c:pt>
                <c:pt idx="238">
                  <c:v>38.1</c:v>
                </c:pt>
                <c:pt idx="239">
                  <c:v>42.6</c:v>
                </c:pt>
                <c:pt idx="240">
                  <c:v>41.9</c:v>
                </c:pt>
                <c:pt idx="241">
                  <c:v>40.2</c:v>
                </c:pt>
                <c:pt idx="242">
                  <c:v>40.7</c:v>
                </c:pt>
                <c:pt idx="243">
                  <c:v>42.6</c:v>
                </c:pt>
                <c:pt idx="244">
                  <c:v>43.9</c:v>
                </c:pt>
                <c:pt idx="245">
                  <c:v>43.9</c:v>
                </c:pt>
                <c:pt idx="246">
                  <c:v>43.2</c:v>
                </c:pt>
                <c:pt idx="247">
                  <c:v>41.3</c:v>
                </c:pt>
                <c:pt idx="248">
                  <c:v>42.6</c:v>
                </c:pt>
                <c:pt idx="249">
                  <c:v>43.2</c:v>
                </c:pt>
                <c:pt idx="250">
                  <c:v>43.2</c:v>
                </c:pt>
                <c:pt idx="251">
                  <c:v>44.7</c:v>
                </c:pt>
                <c:pt idx="252">
                  <c:v>45.5</c:v>
                </c:pt>
                <c:pt idx="253">
                  <c:v>44.7</c:v>
                </c:pt>
                <c:pt idx="254">
                  <c:v>46.3</c:v>
                </c:pt>
                <c:pt idx="255">
                  <c:v>48.1</c:v>
                </c:pt>
                <c:pt idx="256">
                  <c:v>49.1</c:v>
                </c:pt>
                <c:pt idx="257">
                  <c:v>48.1</c:v>
                </c:pt>
                <c:pt idx="258">
                  <c:v>49.1</c:v>
                </c:pt>
                <c:pt idx="259">
                  <c:v>46.3</c:v>
                </c:pt>
                <c:pt idx="260">
                  <c:v>46.3</c:v>
                </c:pt>
                <c:pt idx="261">
                  <c:v>47.2</c:v>
                </c:pt>
                <c:pt idx="262">
                  <c:v>47.2</c:v>
                </c:pt>
                <c:pt idx="263">
                  <c:v>49.1</c:v>
                </c:pt>
                <c:pt idx="264">
                  <c:v>50.1</c:v>
                </c:pt>
                <c:pt idx="265">
                  <c:v>49.1</c:v>
                </c:pt>
                <c:pt idx="266">
                  <c:v>48.1</c:v>
                </c:pt>
                <c:pt idx="267">
                  <c:v>47.2</c:v>
                </c:pt>
                <c:pt idx="268">
                  <c:v>45.5</c:v>
                </c:pt>
                <c:pt idx="269">
                  <c:v>42.6</c:v>
                </c:pt>
                <c:pt idx="270">
                  <c:v>46.3</c:v>
                </c:pt>
                <c:pt idx="271">
                  <c:v>47.2</c:v>
                </c:pt>
                <c:pt idx="272">
                  <c:v>44.7</c:v>
                </c:pt>
                <c:pt idx="273">
                  <c:v>35.9</c:v>
                </c:pt>
                <c:pt idx="274">
                  <c:v>38.6</c:v>
                </c:pt>
                <c:pt idx="275">
                  <c:v>41.3</c:v>
                </c:pt>
                <c:pt idx="276">
                  <c:v>37.2</c:v>
                </c:pt>
                <c:pt idx="277">
                  <c:v>43.2</c:v>
                </c:pt>
                <c:pt idx="278">
                  <c:v>42.6</c:v>
                </c:pt>
                <c:pt idx="279">
                  <c:v>38.1</c:v>
                </c:pt>
                <c:pt idx="280">
                  <c:v>43.2</c:v>
                </c:pt>
                <c:pt idx="281">
                  <c:v>41.9</c:v>
                </c:pt>
                <c:pt idx="282">
                  <c:v>43.2</c:v>
                </c:pt>
                <c:pt idx="283">
                  <c:v>43.9</c:v>
                </c:pt>
                <c:pt idx="284">
                  <c:v>41.9</c:v>
                </c:pt>
                <c:pt idx="285">
                  <c:v>41.3</c:v>
                </c:pt>
                <c:pt idx="286">
                  <c:v>42.6</c:v>
                </c:pt>
                <c:pt idx="287">
                  <c:v>45.5</c:v>
                </c:pt>
                <c:pt idx="288">
                  <c:v>43.2</c:v>
                </c:pt>
                <c:pt idx="289">
                  <c:v>46.3</c:v>
                </c:pt>
                <c:pt idx="290">
                  <c:v>47.2</c:v>
                </c:pt>
                <c:pt idx="291">
                  <c:v>48.1</c:v>
                </c:pt>
                <c:pt idx="292">
                  <c:v>50.1</c:v>
                </c:pt>
                <c:pt idx="293">
                  <c:v>48.1</c:v>
                </c:pt>
                <c:pt idx="294">
                  <c:v>51.3</c:v>
                </c:pt>
                <c:pt idx="295">
                  <c:v>47.2</c:v>
                </c:pt>
                <c:pt idx="296">
                  <c:v>50.1</c:v>
                </c:pt>
                <c:pt idx="297">
                  <c:v>46.3</c:v>
                </c:pt>
                <c:pt idx="298">
                  <c:v>43.9</c:v>
                </c:pt>
                <c:pt idx="299">
                  <c:v>43.9</c:v>
                </c:pt>
                <c:pt idx="300">
                  <c:v>41.9</c:v>
                </c:pt>
                <c:pt idx="301">
                  <c:v>41.9</c:v>
                </c:pt>
                <c:pt idx="302">
                  <c:v>43.9</c:v>
                </c:pt>
                <c:pt idx="303">
                  <c:v>35.5</c:v>
                </c:pt>
                <c:pt idx="304">
                  <c:v>32.9</c:v>
                </c:pt>
                <c:pt idx="305">
                  <c:v>40.2</c:v>
                </c:pt>
                <c:pt idx="306">
                  <c:v>40.7</c:v>
                </c:pt>
                <c:pt idx="307">
                  <c:v>37.2</c:v>
                </c:pt>
                <c:pt idx="308">
                  <c:v>42.6</c:v>
                </c:pt>
                <c:pt idx="309">
                  <c:v>40.2</c:v>
                </c:pt>
                <c:pt idx="310">
                  <c:v>43.2</c:v>
                </c:pt>
                <c:pt idx="311">
                  <c:v>41.3</c:v>
                </c:pt>
                <c:pt idx="312">
                  <c:v>44.7</c:v>
                </c:pt>
                <c:pt idx="313">
                  <c:v>43.2</c:v>
                </c:pt>
                <c:pt idx="314">
                  <c:v>42.6</c:v>
                </c:pt>
                <c:pt idx="315">
                  <c:v>43.2</c:v>
                </c:pt>
                <c:pt idx="316">
                  <c:v>45.5</c:v>
                </c:pt>
                <c:pt idx="317">
                  <c:v>43.9</c:v>
                </c:pt>
                <c:pt idx="318">
                  <c:v>47.2</c:v>
                </c:pt>
                <c:pt idx="319">
                  <c:v>48.1</c:v>
                </c:pt>
                <c:pt idx="320">
                  <c:v>50.1</c:v>
                </c:pt>
                <c:pt idx="321">
                  <c:v>50.1</c:v>
                </c:pt>
                <c:pt idx="322">
                  <c:v>44.7</c:v>
                </c:pt>
                <c:pt idx="323">
                  <c:v>47.2</c:v>
                </c:pt>
                <c:pt idx="324">
                  <c:v>52.6</c:v>
                </c:pt>
                <c:pt idx="325">
                  <c:v>43.9</c:v>
                </c:pt>
                <c:pt idx="326">
                  <c:v>43.9</c:v>
                </c:pt>
                <c:pt idx="327">
                  <c:v>41.3</c:v>
                </c:pt>
                <c:pt idx="328">
                  <c:v>40.2</c:v>
                </c:pt>
                <c:pt idx="329">
                  <c:v>37.6</c:v>
                </c:pt>
                <c:pt idx="330">
                  <c:v>37.2</c:v>
                </c:pt>
                <c:pt idx="331">
                  <c:v>41.9</c:v>
                </c:pt>
                <c:pt idx="332">
                  <c:v>39.6</c:v>
                </c:pt>
                <c:pt idx="333">
                  <c:v>39.6</c:v>
                </c:pt>
                <c:pt idx="334">
                  <c:v>40.7</c:v>
                </c:pt>
                <c:pt idx="335">
                  <c:v>44.7</c:v>
                </c:pt>
                <c:pt idx="336">
                  <c:v>41.9</c:v>
                </c:pt>
                <c:pt idx="337">
                  <c:v>46.3</c:v>
                </c:pt>
                <c:pt idx="338">
                  <c:v>47.2</c:v>
                </c:pt>
                <c:pt idx="339">
                  <c:v>46.3</c:v>
                </c:pt>
                <c:pt idx="340">
                  <c:v>47.2</c:v>
                </c:pt>
                <c:pt idx="341">
                  <c:v>47.2</c:v>
                </c:pt>
                <c:pt idx="342">
                  <c:v>49.1</c:v>
                </c:pt>
                <c:pt idx="343">
                  <c:v>47.2</c:v>
                </c:pt>
                <c:pt idx="344">
                  <c:v>46.3</c:v>
                </c:pt>
                <c:pt idx="345">
                  <c:v>47.2</c:v>
                </c:pt>
                <c:pt idx="346">
                  <c:v>47.2</c:v>
                </c:pt>
                <c:pt idx="347">
                  <c:v>44.7</c:v>
                </c:pt>
                <c:pt idx="348">
                  <c:v>40.7</c:v>
                </c:pt>
                <c:pt idx="349">
                  <c:v>42.6</c:v>
                </c:pt>
                <c:pt idx="350">
                  <c:v>39.1</c:v>
                </c:pt>
                <c:pt idx="351">
                  <c:v>42.6</c:v>
                </c:pt>
                <c:pt idx="352">
                  <c:v>41.3</c:v>
                </c:pt>
                <c:pt idx="353">
                  <c:v>43.2</c:v>
                </c:pt>
                <c:pt idx="354">
                  <c:v>40.2</c:v>
                </c:pt>
                <c:pt idx="355">
                  <c:v>37.2</c:v>
                </c:pt>
                <c:pt idx="356">
                  <c:v>37.6</c:v>
                </c:pt>
                <c:pt idx="357">
                  <c:v>41.9</c:v>
                </c:pt>
                <c:pt idx="358">
                  <c:v>43.9</c:v>
                </c:pt>
                <c:pt idx="359">
                  <c:v>42.6</c:v>
                </c:pt>
                <c:pt idx="360">
                  <c:v>43.2</c:v>
                </c:pt>
                <c:pt idx="361">
                  <c:v>41.9</c:v>
                </c:pt>
                <c:pt idx="362">
                  <c:v>42.6</c:v>
                </c:pt>
                <c:pt idx="363">
                  <c:v>40.7</c:v>
                </c:pt>
                <c:pt idx="364">
                  <c:v>41.3</c:v>
                </c:pt>
                <c:pt idx="365">
                  <c:v>41.9</c:v>
                </c:pt>
                <c:pt idx="366">
                  <c:v>43.2</c:v>
                </c:pt>
                <c:pt idx="367">
                  <c:v>46.3</c:v>
                </c:pt>
                <c:pt idx="368">
                  <c:v>45.5</c:v>
                </c:pt>
                <c:pt idx="369">
                  <c:v>48.1</c:v>
                </c:pt>
                <c:pt idx="370">
                  <c:v>49.1</c:v>
                </c:pt>
                <c:pt idx="371">
                  <c:v>46.3</c:v>
                </c:pt>
                <c:pt idx="372">
                  <c:v>48.1</c:v>
                </c:pt>
                <c:pt idx="373">
                  <c:v>47.2</c:v>
                </c:pt>
                <c:pt idx="374">
                  <c:v>46.3</c:v>
                </c:pt>
                <c:pt idx="375">
                  <c:v>45.5</c:v>
                </c:pt>
                <c:pt idx="376">
                  <c:v>48.1</c:v>
                </c:pt>
                <c:pt idx="377">
                  <c:v>46.3</c:v>
                </c:pt>
                <c:pt idx="378">
                  <c:v>45.5</c:v>
                </c:pt>
                <c:pt idx="379">
                  <c:v>48.1</c:v>
                </c:pt>
                <c:pt idx="380">
                  <c:v>48.1</c:v>
                </c:pt>
                <c:pt idx="381">
                  <c:v>46.3</c:v>
                </c:pt>
                <c:pt idx="382">
                  <c:v>49.1</c:v>
                </c:pt>
                <c:pt idx="383">
                  <c:v>50.1</c:v>
                </c:pt>
                <c:pt idx="384">
                  <c:v>47.2</c:v>
                </c:pt>
                <c:pt idx="385">
                  <c:v>41.3</c:v>
                </c:pt>
                <c:pt idx="386">
                  <c:v>36.3</c:v>
                </c:pt>
                <c:pt idx="387">
                  <c:v>41.3</c:v>
                </c:pt>
                <c:pt idx="388">
                  <c:v>39.6</c:v>
                </c:pt>
                <c:pt idx="389">
                  <c:v>40.2</c:v>
                </c:pt>
                <c:pt idx="390">
                  <c:v>37.6</c:v>
                </c:pt>
                <c:pt idx="391">
                  <c:v>39.1</c:v>
                </c:pt>
                <c:pt idx="392">
                  <c:v>38.1</c:v>
                </c:pt>
                <c:pt idx="393">
                  <c:v>39.6</c:v>
                </c:pt>
                <c:pt idx="394">
                  <c:v>39.1</c:v>
                </c:pt>
                <c:pt idx="395">
                  <c:v>41.3</c:v>
                </c:pt>
                <c:pt idx="396">
                  <c:v>38.6</c:v>
                </c:pt>
                <c:pt idx="397">
                  <c:v>40.7</c:v>
                </c:pt>
                <c:pt idx="398">
                  <c:v>40.2</c:v>
                </c:pt>
                <c:pt idx="399">
                  <c:v>41.9</c:v>
                </c:pt>
                <c:pt idx="400">
                  <c:v>40.7</c:v>
                </c:pt>
                <c:pt idx="401">
                  <c:v>41.3</c:v>
                </c:pt>
                <c:pt idx="402">
                  <c:v>40.7</c:v>
                </c:pt>
                <c:pt idx="403">
                  <c:v>43.4</c:v>
                </c:pt>
                <c:pt idx="404">
                  <c:v>48.1</c:v>
                </c:pt>
                <c:pt idx="405">
                  <c:v>47.2</c:v>
                </c:pt>
                <c:pt idx="406">
                  <c:v>45.5</c:v>
                </c:pt>
                <c:pt idx="407">
                  <c:v>45.5</c:v>
                </c:pt>
                <c:pt idx="408">
                  <c:v>44.7</c:v>
                </c:pt>
                <c:pt idx="409">
                  <c:v>43.2</c:v>
                </c:pt>
                <c:pt idx="410">
                  <c:v>46.3</c:v>
                </c:pt>
                <c:pt idx="411">
                  <c:v>40.2</c:v>
                </c:pt>
                <c:pt idx="412">
                  <c:v>36.3</c:v>
                </c:pt>
                <c:pt idx="413">
                  <c:v>40.2</c:v>
                </c:pt>
                <c:pt idx="414">
                  <c:v>38.6</c:v>
                </c:pt>
                <c:pt idx="415">
                  <c:v>39.6</c:v>
                </c:pt>
                <c:pt idx="416">
                  <c:v>35.9</c:v>
                </c:pt>
                <c:pt idx="417">
                  <c:v>47.2</c:v>
                </c:pt>
                <c:pt idx="418">
                  <c:v>37.2</c:v>
                </c:pt>
                <c:pt idx="419">
                  <c:v>40.7</c:v>
                </c:pt>
                <c:pt idx="420">
                  <c:v>38.1</c:v>
                </c:pt>
                <c:pt idx="421">
                  <c:v>36.3</c:v>
                </c:pt>
                <c:pt idx="422">
                  <c:v>38.1</c:v>
                </c:pt>
                <c:pt idx="423">
                  <c:v>40.2</c:v>
                </c:pt>
                <c:pt idx="424">
                  <c:v>40.2</c:v>
                </c:pt>
                <c:pt idx="425">
                  <c:v>40.2</c:v>
                </c:pt>
                <c:pt idx="426">
                  <c:v>47.2</c:v>
                </c:pt>
                <c:pt idx="427">
                  <c:v>39.1</c:v>
                </c:pt>
                <c:pt idx="428">
                  <c:v>45.5</c:v>
                </c:pt>
                <c:pt idx="429">
                  <c:v>48.1</c:v>
                </c:pt>
                <c:pt idx="430">
                  <c:v>49.1</c:v>
                </c:pt>
                <c:pt idx="431">
                  <c:v>45.5</c:v>
                </c:pt>
                <c:pt idx="432">
                  <c:v>47.2</c:v>
                </c:pt>
                <c:pt idx="433">
                  <c:v>44.7</c:v>
                </c:pt>
                <c:pt idx="434">
                  <c:v>39.6</c:v>
                </c:pt>
                <c:pt idx="435">
                  <c:v>36.7</c:v>
                </c:pt>
                <c:pt idx="436">
                  <c:v>39.6</c:v>
                </c:pt>
                <c:pt idx="437">
                  <c:v>39.1</c:v>
                </c:pt>
                <c:pt idx="438">
                  <c:v>42.6</c:v>
                </c:pt>
                <c:pt idx="439">
                  <c:v>41.3</c:v>
                </c:pt>
                <c:pt idx="440">
                  <c:v>38.1</c:v>
                </c:pt>
                <c:pt idx="441">
                  <c:v>39.1</c:v>
                </c:pt>
                <c:pt idx="442">
                  <c:v>43.2</c:v>
                </c:pt>
                <c:pt idx="443">
                  <c:v>41.3</c:v>
                </c:pt>
                <c:pt idx="444">
                  <c:v>41.3</c:v>
                </c:pt>
                <c:pt idx="445">
                  <c:v>40.7</c:v>
                </c:pt>
                <c:pt idx="446">
                  <c:v>41.9</c:v>
                </c:pt>
                <c:pt idx="447">
                  <c:v>45.5</c:v>
                </c:pt>
                <c:pt idx="448">
                  <c:v>50.1</c:v>
                </c:pt>
                <c:pt idx="449">
                  <c:v>51.3</c:v>
                </c:pt>
                <c:pt idx="450">
                  <c:v>48.1</c:v>
                </c:pt>
                <c:pt idx="451">
                  <c:v>53.9</c:v>
                </c:pt>
                <c:pt idx="452">
                  <c:v>51.3</c:v>
                </c:pt>
                <c:pt idx="453">
                  <c:v>51.3</c:v>
                </c:pt>
                <c:pt idx="454">
                  <c:v>51.3</c:v>
                </c:pt>
                <c:pt idx="455">
                  <c:v>50.1</c:v>
                </c:pt>
                <c:pt idx="456">
                  <c:v>53.9</c:v>
                </c:pt>
                <c:pt idx="457">
                  <c:v>53.9</c:v>
                </c:pt>
                <c:pt idx="458">
                  <c:v>48.1</c:v>
                </c:pt>
                <c:pt idx="459">
                  <c:v>53.9</c:v>
                </c:pt>
                <c:pt idx="460">
                  <c:v>35.5</c:v>
                </c:pt>
                <c:pt idx="461">
                  <c:v>51.3</c:v>
                </c:pt>
                <c:pt idx="462">
                  <c:v>44.5</c:v>
                </c:pt>
                <c:pt idx="463">
                  <c:v>49.1</c:v>
                </c:pt>
                <c:pt idx="464">
                  <c:v>45.5</c:v>
                </c:pt>
                <c:pt idx="465">
                  <c:v>47.2</c:v>
                </c:pt>
                <c:pt idx="466">
                  <c:v>42.6</c:v>
                </c:pt>
                <c:pt idx="467">
                  <c:v>41.3</c:v>
                </c:pt>
                <c:pt idx="468">
                  <c:v>40.2</c:v>
                </c:pt>
                <c:pt idx="469">
                  <c:v>50.1</c:v>
                </c:pt>
                <c:pt idx="470">
                  <c:v>45.5</c:v>
                </c:pt>
                <c:pt idx="471">
                  <c:v>41.3</c:v>
                </c:pt>
                <c:pt idx="472">
                  <c:v>40.2</c:v>
                </c:pt>
                <c:pt idx="473">
                  <c:v>42.6</c:v>
                </c:pt>
                <c:pt idx="474">
                  <c:v>43.9</c:v>
                </c:pt>
                <c:pt idx="475">
                  <c:v>44.7</c:v>
                </c:pt>
                <c:pt idx="476">
                  <c:v>43.9</c:v>
                </c:pt>
                <c:pt idx="477">
                  <c:v>39.1</c:v>
                </c:pt>
                <c:pt idx="478">
                  <c:v>40.2</c:v>
                </c:pt>
                <c:pt idx="479">
                  <c:v>51.3</c:v>
                </c:pt>
                <c:pt idx="480">
                  <c:v>51.3</c:v>
                </c:pt>
                <c:pt idx="481">
                  <c:v>44.7</c:v>
                </c:pt>
                <c:pt idx="482">
                  <c:v>47.2</c:v>
                </c:pt>
                <c:pt idx="483">
                  <c:v>47.2</c:v>
                </c:pt>
                <c:pt idx="484">
                  <c:v>50.1</c:v>
                </c:pt>
                <c:pt idx="485">
                  <c:v>52.6</c:v>
                </c:pt>
                <c:pt idx="486">
                  <c:v>34.7</c:v>
                </c:pt>
                <c:pt idx="487">
                  <c:v>39.1</c:v>
                </c:pt>
                <c:pt idx="488">
                  <c:v>47.2</c:v>
                </c:pt>
                <c:pt idx="489">
                  <c:v>48.1</c:v>
                </c:pt>
                <c:pt idx="490">
                  <c:v>49.9</c:v>
                </c:pt>
                <c:pt idx="491">
                  <c:v>46.3</c:v>
                </c:pt>
                <c:pt idx="492">
                  <c:v>41.3</c:v>
                </c:pt>
                <c:pt idx="493">
                  <c:v>44.7</c:v>
                </c:pt>
                <c:pt idx="494">
                  <c:v>49.1</c:v>
                </c:pt>
                <c:pt idx="495">
                  <c:v>44.7</c:v>
                </c:pt>
                <c:pt idx="496">
                  <c:v>36.3</c:v>
                </c:pt>
                <c:pt idx="497">
                  <c:v>32.6</c:v>
                </c:pt>
                <c:pt idx="498">
                  <c:v>38.1</c:v>
                </c:pt>
                <c:pt idx="499">
                  <c:v>44.7</c:v>
                </c:pt>
                <c:pt idx="500">
                  <c:v>36.3</c:v>
                </c:pt>
                <c:pt idx="501">
                  <c:v>30.5</c:v>
                </c:pt>
                <c:pt idx="502">
                  <c:v>32.6</c:v>
                </c:pt>
                <c:pt idx="503">
                  <c:v>38.1</c:v>
                </c:pt>
                <c:pt idx="504">
                  <c:v>39.1</c:v>
                </c:pt>
                <c:pt idx="505">
                  <c:v>34</c:v>
                </c:pt>
                <c:pt idx="506">
                  <c:v>36.3</c:v>
                </c:pt>
                <c:pt idx="507">
                  <c:v>40.7</c:v>
                </c:pt>
                <c:pt idx="508">
                  <c:v>44.7</c:v>
                </c:pt>
                <c:pt idx="509">
                  <c:v>36.3</c:v>
                </c:pt>
                <c:pt idx="510">
                  <c:v>37.2</c:v>
                </c:pt>
                <c:pt idx="511">
                  <c:v>40.2</c:v>
                </c:pt>
                <c:pt idx="512">
                  <c:v>41.3</c:v>
                </c:pt>
                <c:pt idx="513">
                  <c:v>40.2</c:v>
                </c:pt>
                <c:pt idx="514">
                  <c:v>35.5</c:v>
                </c:pt>
                <c:pt idx="515">
                  <c:v>37.2</c:v>
                </c:pt>
                <c:pt idx="516">
                  <c:v>41.3</c:v>
                </c:pt>
                <c:pt idx="517">
                  <c:v>42.6</c:v>
                </c:pt>
                <c:pt idx="518">
                  <c:v>40.2</c:v>
                </c:pt>
                <c:pt idx="519">
                  <c:v>34</c:v>
                </c:pt>
                <c:pt idx="520">
                  <c:v>38.1</c:v>
                </c:pt>
                <c:pt idx="521">
                  <c:v>40.2</c:v>
                </c:pt>
                <c:pt idx="522">
                  <c:v>40.2</c:v>
                </c:pt>
                <c:pt idx="523">
                  <c:v>32.9</c:v>
                </c:pt>
                <c:pt idx="524">
                  <c:v>36.3</c:v>
                </c:pt>
                <c:pt idx="525">
                  <c:v>39.1</c:v>
                </c:pt>
                <c:pt idx="526">
                  <c:v>41.3</c:v>
                </c:pt>
                <c:pt idx="527">
                  <c:v>38.1</c:v>
                </c:pt>
                <c:pt idx="528">
                  <c:v>34</c:v>
                </c:pt>
                <c:pt idx="529">
                  <c:v>37.6</c:v>
                </c:pt>
                <c:pt idx="530">
                  <c:v>39.6</c:v>
                </c:pt>
                <c:pt idx="531">
                  <c:v>39.6</c:v>
                </c:pt>
                <c:pt idx="532">
                  <c:v>40.2</c:v>
                </c:pt>
                <c:pt idx="533">
                  <c:v>31.3</c:v>
                </c:pt>
                <c:pt idx="534">
                  <c:v>36.3</c:v>
                </c:pt>
                <c:pt idx="535">
                  <c:v>40.2</c:v>
                </c:pt>
                <c:pt idx="536">
                  <c:v>35.5</c:v>
                </c:pt>
                <c:pt idx="537">
                  <c:v>39.1</c:v>
                </c:pt>
                <c:pt idx="538">
                  <c:v>36.3</c:v>
                </c:pt>
                <c:pt idx="539">
                  <c:v>34</c:v>
                </c:pt>
                <c:pt idx="540">
                  <c:v>34.3</c:v>
                </c:pt>
                <c:pt idx="541">
                  <c:v>40.2</c:v>
                </c:pt>
                <c:pt idx="542">
                  <c:v>40.2</c:v>
                </c:pt>
                <c:pt idx="543">
                  <c:v>32.6</c:v>
                </c:pt>
                <c:pt idx="544">
                  <c:v>37.2</c:v>
                </c:pt>
                <c:pt idx="545">
                  <c:v>38.1</c:v>
                </c:pt>
                <c:pt idx="546">
                  <c:v>41.9</c:v>
                </c:pt>
                <c:pt idx="547">
                  <c:v>42.6</c:v>
                </c:pt>
                <c:pt idx="548">
                  <c:v>34</c:v>
                </c:pt>
                <c:pt idx="549">
                  <c:v>36.3</c:v>
                </c:pt>
                <c:pt idx="550">
                  <c:v>40.2</c:v>
                </c:pt>
              </c:numCache>
            </c:numRef>
          </c:val>
          <c:smooth val="0"/>
        </c:ser>
        <c:hiLowLines>
          <c:spPr>
            <a:ln w="0">
              <a:noFill/>
            </a:ln>
          </c:spPr>
        </c:hiLowLines>
        <c:marker val="1"/>
        <c:axId val="36886771"/>
        <c:axId val="60564413"/>
      </c:lineChart>
      <c:dateAx>
        <c:axId val="36886771"/>
        <c:scaling>
          <c:orientation val="minMax"/>
        </c:scaling>
        <c:delete val="0"/>
        <c:axPos val="b"/>
        <c:numFmt formatCode="yyyy" sourceLinked="0"/>
        <c:majorTickMark val="in"/>
        <c:minorTickMark val="none"/>
        <c:tickLblPos val="nextTo"/>
        <c:spPr>
          <a:ln w="9360">
            <a:solidFill>
              <a:srgbClr val="d9d9d9"/>
            </a:solidFill>
            <a:round/>
          </a:ln>
        </c:spPr>
        <c:txPr>
          <a:bodyPr rot="-2700000"/>
          <a:lstStyle/>
          <a:p>
            <a:pPr>
              <a:defRPr b="0" sz="900" spc="-1" strike="noStrike">
                <a:solidFill>
                  <a:srgbClr val="333333"/>
                </a:solidFill>
                <a:latin typeface="Calibri"/>
                <a:ea typeface="Calibri"/>
              </a:defRPr>
            </a:pPr>
          </a:p>
        </c:txPr>
        <c:crossAx val="60564413"/>
        <c:crosses val="autoZero"/>
        <c:auto val="1"/>
        <c:lblOffset val="100"/>
        <c:baseTimeUnit val="days"/>
        <c:majorUnit val="1"/>
        <c:majorTimeUnit val="years"/>
        <c:noMultiLvlLbl val="0"/>
      </c:dateAx>
      <c:valAx>
        <c:axId val="60564413"/>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937153009105"/>
              <c:y val="0.302750665483585"/>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36886771"/>
        <c:crosses val="autoZero"/>
        <c:crossBetween val="between"/>
      </c:valAx>
      <c:spPr>
        <a:noFill/>
        <a:ln w="25560">
          <a:noFill/>
        </a:ln>
      </c:spPr>
    </c:plotArea>
    <c:legend>
      <c:legendPos val="r"/>
      <c:layout>
        <c:manualLayout>
          <c:xMode val="edge"/>
          <c:yMode val="edge"/>
          <c:x val="0.111528060639866"/>
          <c:y val="0.0508032974751396"/>
          <c:w val="0.21389078424505"/>
          <c:h val="0.293987899399899"/>
        </c:manualLayout>
      </c:layout>
      <c:overlay val="0"/>
      <c:spPr>
        <a:solidFill>
          <a:srgbClr val="ffffff"/>
        </a:solidFill>
        <a:ln w="0">
          <a:solidFill>
            <a:srgbClr val="d9d9d9"/>
          </a:solidFill>
        </a:ln>
      </c:spPr>
      <c:txPr>
        <a:bodyPr/>
        <a:lstStyle/>
        <a:p>
          <a:pPr>
            <a:defRPr b="0" sz="10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Status Index - Round Lake</a:t>
            </a:r>
          </a:p>
        </c:rich>
      </c:tx>
      <c:layout>
        <c:manualLayout>
          <c:xMode val="edge"/>
          <c:yMode val="edge"/>
          <c:x val="0.349433710859427"/>
          <c:y val="0.0540324727175938"/>
        </c:manualLayout>
      </c:layout>
      <c:overlay val="0"/>
      <c:spPr>
        <a:noFill/>
        <a:ln w="25560">
          <a:noFill/>
        </a:ln>
      </c:spPr>
    </c:title>
    <c:autoTitleDeleted val="0"/>
    <c:plotArea>
      <c:layout>
        <c:manualLayout>
          <c:layoutTarget val="inner"/>
          <c:xMode val="edge"/>
          <c:yMode val="edge"/>
          <c:x val="0.0959360426382412"/>
          <c:y val="0.183213556915979"/>
          <c:w val="0.859760159893404"/>
          <c:h val="0.701978528968148"/>
        </c:manualLayout>
      </c:layout>
      <c:lineChart>
        <c:grouping val="standard"/>
        <c:varyColors val="0"/>
        <c:ser>
          <c:idx val="0"/>
          <c:order val="0"/>
          <c:tx>
            <c:strRef>
              <c:f>Data!$K$4</c:f>
              <c:strCache>
                <c:ptCount val="1"/>
                <c:pt idx="0">
                  <c:v>TSI Avg</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
                </c:pt>
              </c:numCache>
            </c:numRef>
          </c:cat>
          <c:val>
            <c:numRef>
              <c:f>Data!$K$5:$K$556</c:f>
              <c:numCache>
                <c:formatCode>0.00</c:formatCode>
                <c:ptCount val="552"/>
                <c:pt idx="0">
                  <c:v>46.4666666666667</c:v>
                </c:pt>
                <c:pt idx="1">
                  <c:v>47.1666666666667</c:v>
                </c:pt>
                <c:pt idx="2">
                  <c:v>47.6</c:v>
                </c:pt>
                <c:pt idx="3">
                  <c:v>53.2</c:v>
                </c:pt>
                <c:pt idx="4">
                  <c:v>36.3</c:v>
                </c:pt>
                <c:pt idx="5">
                  <c:v>40.7</c:v>
                </c:pt>
                <c:pt idx="6">
                  <c:v>40.7</c:v>
                </c:pt>
                <c:pt idx="7">
                  <c:v>40.2</c:v>
                </c:pt>
                <c:pt idx="8">
                  <c:v>40.2</c:v>
                </c:pt>
                <c:pt idx="9">
                  <c:v>41.9</c:v>
                </c:pt>
                <c:pt idx="10">
                  <c:v>38.6</c:v>
                </c:pt>
                <c:pt idx="11">
                  <c:v>39.6</c:v>
                </c:pt>
                <c:pt idx="12">
                  <c:v>39.4</c:v>
                </c:pt>
                <c:pt idx="13">
                  <c:v>42.6</c:v>
                </c:pt>
                <c:pt idx="14">
                  <c:v>39.6</c:v>
                </c:pt>
                <c:pt idx="15">
                  <c:v>40.7</c:v>
                </c:pt>
                <c:pt idx="16">
                  <c:v>41.3</c:v>
                </c:pt>
                <c:pt idx="17">
                  <c:v>43.2</c:v>
                </c:pt>
                <c:pt idx="18">
                  <c:v>46.3</c:v>
                </c:pt>
                <c:pt idx="19">
                  <c:v>43.9</c:v>
                </c:pt>
                <c:pt idx="20">
                  <c:v>43.9</c:v>
                </c:pt>
                <c:pt idx="21">
                  <c:v>45.5</c:v>
                </c:pt>
                <c:pt idx="22">
                  <c:v>43.9</c:v>
                </c:pt>
                <c:pt idx="23">
                  <c:v>44.7</c:v>
                </c:pt>
                <c:pt idx="24">
                  <c:v>45</c:v>
                </c:pt>
                <c:pt idx="25">
                  <c:v>46.3</c:v>
                </c:pt>
                <c:pt idx="26">
                  <c:v>40.7</c:v>
                </c:pt>
                <c:pt idx="27">
                  <c:v>44.7</c:v>
                </c:pt>
                <c:pt idx="28">
                  <c:v>44.7</c:v>
                </c:pt>
                <c:pt idx="29">
                  <c:v>45.5</c:v>
                </c:pt>
                <c:pt idx="30">
                  <c:v>48.1</c:v>
                </c:pt>
                <c:pt idx="31">
                  <c:v>44.7</c:v>
                </c:pt>
                <c:pt idx="32">
                  <c:v>47.2</c:v>
                </c:pt>
                <c:pt idx="33">
                  <c:v>51.3</c:v>
                </c:pt>
                <c:pt idx="34">
                  <c:v>48.1</c:v>
                </c:pt>
                <c:pt idx="35">
                  <c:v>47.2</c:v>
                </c:pt>
                <c:pt idx="36">
                  <c:v>44.7</c:v>
                </c:pt>
                <c:pt idx="37">
                  <c:v>46.3</c:v>
                </c:pt>
                <c:pt idx="38">
                  <c:v>45.5</c:v>
                </c:pt>
                <c:pt idx="39">
                  <c:v>42.6</c:v>
                </c:pt>
                <c:pt idx="40">
                  <c:v>39.1</c:v>
                </c:pt>
                <c:pt idx="41">
                  <c:v>38.6</c:v>
                </c:pt>
                <c:pt idx="42">
                  <c:v>43.9</c:v>
                </c:pt>
                <c:pt idx="43">
                  <c:v>42.6</c:v>
                </c:pt>
                <c:pt idx="44">
                  <c:v>45.5</c:v>
                </c:pt>
                <c:pt idx="45">
                  <c:v>46.3</c:v>
                </c:pt>
                <c:pt idx="46">
                  <c:v>49.1</c:v>
                </c:pt>
                <c:pt idx="47">
                  <c:v>51.3</c:v>
                </c:pt>
                <c:pt idx="48">
                  <c:v>52.6</c:v>
                </c:pt>
                <c:pt idx="49">
                  <c:v>39.6</c:v>
                </c:pt>
                <c:pt idx="50">
                  <c:v>43.9</c:v>
                </c:pt>
                <c:pt idx="51">
                  <c:v>39.6</c:v>
                </c:pt>
                <c:pt idx="52">
                  <c:v>43.2</c:v>
                </c:pt>
                <c:pt idx="53">
                  <c:v>40.7</c:v>
                </c:pt>
                <c:pt idx="54">
                  <c:v>37.2</c:v>
                </c:pt>
                <c:pt idx="55">
                  <c:v>42.6</c:v>
                </c:pt>
                <c:pt idx="56">
                  <c:v>41.3</c:v>
                </c:pt>
                <c:pt idx="57">
                  <c:v>37.2</c:v>
                </c:pt>
                <c:pt idx="58">
                  <c:v>39.6</c:v>
                </c:pt>
                <c:pt idx="59">
                  <c:v>41.9</c:v>
                </c:pt>
                <c:pt idx="60">
                  <c:v>40.2</c:v>
                </c:pt>
                <c:pt idx="61">
                  <c:v>42.6</c:v>
                </c:pt>
                <c:pt idx="62">
                  <c:v>43.2</c:v>
                </c:pt>
                <c:pt idx="63">
                  <c:v>43.2</c:v>
                </c:pt>
                <c:pt idx="64">
                  <c:v>42.6</c:v>
                </c:pt>
                <c:pt idx="65">
                  <c:v>43.9</c:v>
                </c:pt>
                <c:pt idx="66">
                  <c:v>44.2333333333333</c:v>
                </c:pt>
                <c:pt idx="67">
                  <c:v>46.3</c:v>
                </c:pt>
                <c:pt idx="68">
                  <c:v>45.5</c:v>
                </c:pt>
                <c:pt idx="69">
                  <c:v>43.9</c:v>
                </c:pt>
                <c:pt idx="70">
                  <c:v>43.2</c:v>
                </c:pt>
                <c:pt idx="71">
                  <c:v>47.2</c:v>
                </c:pt>
                <c:pt idx="72">
                  <c:v>48.1</c:v>
                </c:pt>
                <c:pt idx="73">
                  <c:v>50.1</c:v>
                </c:pt>
                <c:pt idx="74">
                  <c:v>47.2</c:v>
                </c:pt>
                <c:pt idx="75">
                  <c:v>45.5</c:v>
                </c:pt>
                <c:pt idx="76">
                  <c:v>50.1</c:v>
                </c:pt>
                <c:pt idx="77">
                  <c:v>47.2</c:v>
                </c:pt>
                <c:pt idx="78">
                  <c:v>43.2</c:v>
                </c:pt>
                <c:pt idx="79">
                  <c:v>49.1</c:v>
                </c:pt>
                <c:pt idx="80">
                  <c:v>47.2</c:v>
                </c:pt>
                <c:pt idx="81">
                  <c:v>49.1</c:v>
                </c:pt>
                <c:pt idx="82">
                  <c:v>50.1</c:v>
                </c:pt>
                <c:pt idx="83">
                  <c:v>51.3</c:v>
                </c:pt>
                <c:pt idx="84">
                  <c:v>52.6</c:v>
                </c:pt>
                <c:pt idx="85">
                  <c:v>46.3</c:v>
                </c:pt>
                <c:pt idx="86">
                  <c:v>50.2</c:v>
                </c:pt>
                <c:pt idx="87">
                  <c:v>52.6</c:v>
                </c:pt>
                <c:pt idx="88">
                  <c:v>52.6</c:v>
                </c:pt>
                <c:pt idx="89">
                  <c:v>47.2</c:v>
                </c:pt>
                <c:pt idx="90">
                  <c:v>45.5</c:v>
                </c:pt>
                <c:pt idx="91">
                  <c:v>47.2</c:v>
                </c:pt>
                <c:pt idx="92">
                  <c:v>49.1</c:v>
                </c:pt>
                <c:pt idx="93">
                  <c:v>43.9</c:v>
                </c:pt>
                <c:pt idx="94">
                  <c:v>43.9</c:v>
                </c:pt>
                <c:pt idx="95">
                  <c:v>47.2</c:v>
                </c:pt>
                <c:pt idx="96">
                  <c:v>47.2</c:v>
                </c:pt>
                <c:pt idx="97">
                  <c:v>46.3</c:v>
                </c:pt>
                <c:pt idx="98">
                  <c:v>43.9</c:v>
                </c:pt>
                <c:pt idx="99">
                  <c:v>47.2</c:v>
                </c:pt>
                <c:pt idx="100">
                  <c:v>41.3</c:v>
                </c:pt>
                <c:pt idx="101">
                  <c:v>39.6</c:v>
                </c:pt>
                <c:pt idx="102">
                  <c:v>39.6</c:v>
                </c:pt>
                <c:pt idx="103">
                  <c:v>37.2</c:v>
                </c:pt>
                <c:pt idx="104">
                  <c:v>43.2</c:v>
                </c:pt>
                <c:pt idx="105">
                  <c:v>40.2</c:v>
                </c:pt>
                <c:pt idx="106">
                  <c:v>38.6</c:v>
                </c:pt>
                <c:pt idx="107">
                  <c:v>46.3</c:v>
                </c:pt>
                <c:pt idx="108">
                  <c:v>43.9</c:v>
                </c:pt>
                <c:pt idx="109">
                  <c:v>39.6</c:v>
                </c:pt>
                <c:pt idx="110">
                  <c:v>40.2</c:v>
                </c:pt>
                <c:pt idx="111">
                  <c:v>41.9</c:v>
                </c:pt>
                <c:pt idx="112">
                  <c:v>42.6</c:v>
                </c:pt>
                <c:pt idx="113">
                  <c:v>44.7</c:v>
                </c:pt>
                <c:pt idx="114">
                  <c:v>43.9</c:v>
                </c:pt>
                <c:pt idx="115">
                  <c:v>46.3</c:v>
                </c:pt>
                <c:pt idx="116">
                  <c:v>47.2</c:v>
                </c:pt>
                <c:pt idx="117">
                  <c:v>44.7</c:v>
                </c:pt>
                <c:pt idx="118">
                  <c:v>45.5</c:v>
                </c:pt>
                <c:pt idx="119">
                  <c:v>46.3</c:v>
                </c:pt>
                <c:pt idx="120">
                  <c:v>47.2</c:v>
                </c:pt>
                <c:pt idx="121">
                  <c:v>44.7</c:v>
                </c:pt>
                <c:pt idx="122">
                  <c:v>44.7</c:v>
                </c:pt>
                <c:pt idx="123">
                  <c:v>44.7</c:v>
                </c:pt>
                <c:pt idx="124">
                  <c:v>49.1</c:v>
                </c:pt>
                <c:pt idx="125">
                  <c:v>45.5</c:v>
                </c:pt>
                <c:pt idx="126">
                  <c:v>49.1</c:v>
                </c:pt>
                <c:pt idx="127">
                  <c:v>51.4666666666667</c:v>
                </c:pt>
                <c:pt idx="128">
                  <c:v>48.1</c:v>
                </c:pt>
                <c:pt idx="129">
                  <c:v>47.2</c:v>
                </c:pt>
                <c:pt idx="130">
                  <c:v>46.3</c:v>
                </c:pt>
                <c:pt idx="131">
                  <c:v>47.2</c:v>
                </c:pt>
                <c:pt idx="132">
                  <c:v>46.3</c:v>
                </c:pt>
                <c:pt idx="133">
                  <c:v>45.5</c:v>
                </c:pt>
                <c:pt idx="134">
                  <c:v>45.5</c:v>
                </c:pt>
                <c:pt idx="135">
                  <c:v>42.6</c:v>
                </c:pt>
                <c:pt idx="136">
                  <c:v>41.3</c:v>
                </c:pt>
                <c:pt idx="137">
                  <c:v>38.6</c:v>
                </c:pt>
                <c:pt idx="138">
                  <c:v>39.6</c:v>
                </c:pt>
                <c:pt idx="139">
                  <c:v>37.2</c:v>
                </c:pt>
                <c:pt idx="140">
                  <c:v>40.7</c:v>
                </c:pt>
                <c:pt idx="141">
                  <c:v>36.7</c:v>
                </c:pt>
                <c:pt idx="142">
                  <c:v>36.7</c:v>
                </c:pt>
                <c:pt idx="143">
                  <c:v>35.1</c:v>
                </c:pt>
                <c:pt idx="144">
                  <c:v>37.2</c:v>
                </c:pt>
                <c:pt idx="145">
                  <c:v>38.1</c:v>
                </c:pt>
                <c:pt idx="146">
                  <c:v>37.2</c:v>
                </c:pt>
                <c:pt idx="147">
                  <c:v>40.5666666666667</c:v>
                </c:pt>
                <c:pt idx="148">
                  <c:v>39.6</c:v>
                </c:pt>
                <c:pt idx="149">
                  <c:v>40.7</c:v>
                </c:pt>
                <c:pt idx="150">
                  <c:v>51.15</c:v>
                </c:pt>
                <c:pt idx="151">
                  <c:v>40.2</c:v>
                </c:pt>
                <c:pt idx="152">
                  <c:v>43.2</c:v>
                </c:pt>
                <c:pt idx="153">
                  <c:v>44.7</c:v>
                </c:pt>
                <c:pt idx="154">
                  <c:v>43.9</c:v>
                </c:pt>
                <c:pt idx="155">
                  <c:v>44.7</c:v>
                </c:pt>
                <c:pt idx="156">
                  <c:v>42.6</c:v>
                </c:pt>
                <c:pt idx="157">
                  <c:v>43.2</c:v>
                </c:pt>
                <c:pt idx="158">
                  <c:v>41.3</c:v>
                </c:pt>
                <c:pt idx="159">
                  <c:v>43.9</c:v>
                </c:pt>
                <c:pt idx="160">
                  <c:v>46.3</c:v>
                </c:pt>
                <c:pt idx="161">
                  <c:v>45.5</c:v>
                </c:pt>
                <c:pt idx="162">
                  <c:v>47.3</c:v>
                </c:pt>
                <c:pt idx="163">
                  <c:v>49.7</c:v>
                </c:pt>
                <c:pt idx="164">
                  <c:v>46.3</c:v>
                </c:pt>
                <c:pt idx="165">
                  <c:v>43.2</c:v>
                </c:pt>
                <c:pt idx="166">
                  <c:v>46.3</c:v>
                </c:pt>
                <c:pt idx="167">
                  <c:v>46.3</c:v>
                </c:pt>
                <c:pt idx="168">
                  <c:v>43.9</c:v>
                </c:pt>
                <c:pt idx="169">
                  <c:v>46.3</c:v>
                </c:pt>
                <c:pt idx="170">
                  <c:v>47.2</c:v>
                </c:pt>
                <c:pt idx="171">
                  <c:v>43.9</c:v>
                </c:pt>
                <c:pt idx="172">
                  <c:v>42.6</c:v>
                </c:pt>
                <c:pt idx="173">
                  <c:v>43.9</c:v>
                </c:pt>
                <c:pt idx="174">
                  <c:v>40.1</c:v>
                </c:pt>
                <c:pt idx="175">
                  <c:v>40.7</c:v>
                </c:pt>
                <c:pt idx="176">
                  <c:v>44.4</c:v>
                </c:pt>
                <c:pt idx="177">
                  <c:v>42.6</c:v>
                </c:pt>
                <c:pt idx="178">
                  <c:v>47.2</c:v>
                </c:pt>
                <c:pt idx="179">
                  <c:v>45.5</c:v>
                </c:pt>
                <c:pt idx="180">
                  <c:v>45.5</c:v>
                </c:pt>
                <c:pt idx="181">
                  <c:v>51.6333333333333</c:v>
                </c:pt>
                <c:pt idx="182">
                  <c:v>47.2</c:v>
                </c:pt>
                <c:pt idx="183">
                  <c:v>47.2</c:v>
                </c:pt>
                <c:pt idx="184">
                  <c:v>46.3</c:v>
                </c:pt>
                <c:pt idx="185">
                  <c:v>42.15</c:v>
                </c:pt>
                <c:pt idx="186">
                  <c:v>46.3</c:v>
                </c:pt>
                <c:pt idx="187">
                  <c:v>41.9</c:v>
                </c:pt>
                <c:pt idx="188">
                  <c:v>42.6</c:v>
                </c:pt>
                <c:pt idx="189">
                  <c:v>45.5</c:v>
                </c:pt>
                <c:pt idx="190">
                  <c:v>40.2</c:v>
                </c:pt>
                <c:pt idx="191">
                  <c:v>40.2</c:v>
                </c:pt>
                <c:pt idx="192">
                  <c:v>39.6</c:v>
                </c:pt>
                <c:pt idx="193">
                  <c:v>40.2</c:v>
                </c:pt>
                <c:pt idx="194">
                  <c:v>46.3</c:v>
                </c:pt>
                <c:pt idx="195">
                  <c:v>39.1</c:v>
                </c:pt>
                <c:pt idx="196">
                  <c:v>41.9</c:v>
                </c:pt>
                <c:pt idx="197">
                  <c:v>40.7</c:v>
                </c:pt>
                <c:pt idx="198">
                  <c:v>40.7</c:v>
                </c:pt>
                <c:pt idx="199">
                  <c:v>42.6</c:v>
                </c:pt>
                <c:pt idx="200">
                  <c:v>44.7</c:v>
                </c:pt>
                <c:pt idx="201">
                  <c:v>43.2</c:v>
                </c:pt>
                <c:pt idx="202">
                  <c:v>43.9</c:v>
                </c:pt>
                <c:pt idx="203">
                  <c:v>45.5</c:v>
                </c:pt>
                <c:pt idx="204">
                  <c:v>44.7</c:v>
                </c:pt>
                <c:pt idx="205">
                  <c:v>47.2</c:v>
                </c:pt>
                <c:pt idx="206">
                  <c:v>44.7</c:v>
                </c:pt>
                <c:pt idx="207">
                  <c:v>46.3</c:v>
                </c:pt>
                <c:pt idx="208">
                  <c:v>46.3</c:v>
                </c:pt>
                <c:pt idx="209">
                  <c:v>44.7</c:v>
                </c:pt>
                <c:pt idx="210">
                  <c:v>45.5</c:v>
                </c:pt>
                <c:pt idx="211">
                  <c:v>46.3</c:v>
                </c:pt>
                <c:pt idx="212">
                  <c:v>48.1</c:v>
                </c:pt>
                <c:pt idx="213">
                  <c:v>47.2</c:v>
                </c:pt>
                <c:pt idx="214">
                  <c:v>48.1</c:v>
                </c:pt>
                <c:pt idx="215">
                  <c:v>50.1</c:v>
                </c:pt>
                <c:pt idx="216">
                  <c:v>47.2</c:v>
                </c:pt>
                <c:pt idx="217">
                  <c:v>49.1</c:v>
                </c:pt>
                <c:pt idx="218">
                  <c:v>47.2</c:v>
                </c:pt>
                <c:pt idx="219">
                  <c:v>48.1</c:v>
                </c:pt>
                <c:pt idx="220">
                  <c:v>50.1</c:v>
                </c:pt>
                <c:pt idx="221">
                  <c:v>48.1</c:v>
                </c:pt>
                <c:pt idx="222">
                  <c:v>49.1</c:v>
                </c:pt>
                <c:pt idx="223">
                  <c:v>49.1</c:v>
                </c:pt>
                <c:pt idx="224">
                  <c:v>47.2</c:v>
                </c:pt>
                <c:pt idx="225">
                  <c:v>50.1</c:v>
                </c:pt>
                <c:pt idx="226">
                  <c:v>48.1</c:v>
                </c:pt>
                <c:pt idx="227">
                  <c:v>49.1</c:v>
                </c:pt>
                <c:pt idx="228">
                  <c:v>48.1</c:v>
                </c:pt>
                <c:pt idx="229">
                  <c:v>48.1</c:v>
                </c:pt>
                <c:pt idx="230">
                  <c:v>48.1</c:v>
                </c:pt>
                <c:pt idx="231">
                  <c:v>45.5</c:v>
                </c:pt>
                <c:pt idx="232">
                  <c:v>41.3</c:v>
                </c:pt>
                <c:pt idx="233">
                  <c:v>38.1</c:v>
                </c:pt>
                <c:pt idx="234">
                  <c:v>43.2</c:v>
                </c:pt>
                <c:pt idx="235">
                  <c:v>42.6</c:v>
                </c:pt>
                <c:pt idx="236">
                  <c:v>39.6</c:v>
                </c:pt>
                <c:pt idx="237">
                  <c:v>41.9</c:v>
                </c:pt>
                <c:pt idx="238">
                  <c:v>38.1</c:v>
                </c:pt>
                <c:pt idx="239">
                  <c:v>42.6</c:v>
                </c:pt>
                <c:pt idx="240">
                  <c:v>41.9</c:v>
                </c:pt>
                <c:pt idx="241">
                  <c:v>40.2</c:v>
                </c:pt>
                <c:pt idx="242">
                  <c:v>40.7</c:v>
                </c:pt>
                <c:pt idx="243">
                  <c:v>42.6</c:v>
                </c:pt>
                <c:pt idx="244">
                  <c:v>43.9</c:v>
                </c:pt>
                <c:pt idx="245">
                  <c:v>43.9</c:v>
                </c:pt>
                <c:pt idx="246">
                  <c:v>43.2</c:v>
                </c:pt>
                <c:pt idx="247">
                  <c:v>41.3</c:v>
                </c:pt>
                <c:pt idx="248">
                  <c:v>42.6</c:v>
                </c:pt>
                <c:pt idx="249">
                  <c:v>43.2</c:v>
                </c:pt>
                <c:pt idx="250">
                  <c:v>43.2</c:v>
                </c:pt>
                <c:pt idx="251">
                  <c:v>44.7</c:v>
                </c:pt>
                <c:pt idx="252">
                  <c:v>45.5</c:v>
                </c:pt>
                <c:pt idx="253">
                  <c:v>44.7</c:v>
                </c:pt>
                <c:pt idx="254">
                  <c:v>46.3</c:v>
                </c:pt>
                <c:pt idx="255">
                  <c:v>48.1</c:v>
                </c:pt>
                <c:pt idx="256">
                  <c:v>49.1</c:v>
                </c:pt>
                <c:pt idx="257">
                  <c:v>48.1</c:v>
                </c:pt>
                <c:pt idx="258">
                  <c:v>49.1</c:v>
                </c:pt>
                <c:pt idx="259">
                  <c:v>46.3</c:v>
                </c:pt>
                <c:pt idx="260">
                  <c:v>46.3</c:v>
                </c:pt>
                <c:pt idx="261">
                  <c:v>47.2</c:v>
                </c:pt>
                <c:pt idx="262">
                  <c:v>47.2</c:v>
                </c:pt>
                <c:pt idx="263">
                  <c:v>49.1</c:v>
                </c:pt>
                <c:pt idx="264">
                  <c:v>50.1</c:v>
                </c:pt>
                <c:pt idx="265">
                  <c:v>49.1</c:v>
                </c:pt>
                <c:pt idx="266">
                  <c:v>48.1</c:v>
                </c:pt>
                <c:pt idx="267">
                  <c:v>47.2</c:v>
                </c:pt>
                <c:pt idx="268">
                  <c:v>45.5</c:v>
                </c:pt>
                <c:pt idx="269">
                  <c:v>42.6</c:v>
                </c:pt>
                <c:pt idx="270">
                  <c:v>46.3</c:v>
                </c:pt>
                <c:pt idx="271">
                  <c:v>47.2</c:v>
                </c:pt>
                <c:pt idx="272">
                  <c:v>44.7</c:v>
                </c:pt>
                <c:pt idx="273">
                  <c:v>35.9</c:v>
                </c:pt>
                <c:pt idx="274">
                  <c:v>38.6</c:v>
                </c:pt>
                <c:pt idx="275">
                  <c:v>41.3</c:v>
                </c:pt>
                <c:pt idx="276">
                  <c:v>37.2</c:v>
                </c:pt>
                <c:pt idx="277">
                  <c:v>43.2</c:v>
                </c:pt>
                <c:pt idx="278">
                  <c:v>42.6</c:v>
                </c:pt>
                <c:pt idx="279">
                  <c:v>38.1</c:v>
                </c:pt>
                <c:pt idx="280">
                  <c:v>43.2</c:v>
                </c:pt>
                <c:pt idx="281">
                  <c:v>41.9</c:v>
                </c:pt>
                <c:pt idx="282">
                  <c:v>43.2</c:v>
                </c:pt>
                <c:pt idx="283">
                  <c:v>43.9</c:v>
                </c:pt>
                <c:pt idx="284">
                  <c:v>41.9</c:v>
                </c:pt>
                <c:pt idx="285">
                  <c:v>41.3</c:v>
                </c:pt>
                <c:pt idx="286">
                  <c:v>42.6</c:v>
                </c:pt>
                <c:pt idx="287">
                  <c:v>45.5</c:v>
                </c:pt>
                <c:pt idx="288">
                  <c:v>43.2</c:v>
                </c:pt>
                <c:pt idx="289">
                  <c:v>46.3</c:v>
                </c:pt>
                <c:pt idx="290">
                  <c:v>47.2</c:v>
                </c:pt>
                <c:pt idx="291">
                  <c:v>48.1</c:v>
                </c:pt>
                <c:pt idx="292">
                  <c:v>50.1</c:v>
                </c:pt>
                <c:pt idx="293">
                  <c:v>48.1</c:v>
                </c:pt>
                <c:pt idx="294">
                  <c:v>51.3</c:v>
                </c:pt>
                <c:pt idx="295">
                  <c:v>47.2</c:v>
                </c:pt>
                <c:pt idx="296">
                  <c:v>50.1</c:v>
                </c:pt>
                <c:pt idx="297">
                  <c:v>46.3</c:v>
                </c:pt>
                <c:pt idx="298">
                  <c:v>43.9</c:v>
                </c:pt>
                <c:pt idx="299">
                  <c:v>43.9</c:v>
                </c:pt>
                <c:pt idx="300">
                  <c:v>41.9</c:v>
                </c:pt>
                <c:pt idx="301">
                  <c:v>41.9</c:v>
                </c:pt>
                <c:pt idx="302">
                  <c:v>43.9</c:v>
                </c:pt>
                <c:pt idx="303">
                  <c:v>35.5</c:v>
                </c:pt>
                <c:pt idx="304">
                  <c:v>32.9</c:v>
                </c:pt>
                <c:pt idx="305">
                  <c:v>40.2</c:v>
                </c:pt>
                <c:pt idx="306">
                  <c:v>40.7</c:v>
                </c:pt>
                <c:pt idx="307">
                  <c:v>37.2</c:v>
                </c:pt>
                <c:pt idx="308">
                  <c:v>42.6</c:v>
                </c:pt>
                <c:pt idx="309">
                  <c:v>40.2</c:v>
                </c:pt>
                <c:pt idx="310">
                  <c:v>43.2</c:v>
                </c:pt>
                <c:pt idx="311">
                  <c:v>41.3</c:v>
                </c:pt>
                <c:pt idx="312">
                  <c:v>44.7</c:v>
                </c:pt>
                <c:pt idx="313">
                  <c:v>43.2</c:v>
                </c:pt>
                <c:pt idx="314">
                  <c:v>42.6</c:v>
                </c:pt>
                <c:pt idx="315">
                  <c:v>43.2</c:v>
                </c:pt>
                <c:pt idx="316">
                  <c:v>45.5</c:v>
                </c:pt>
                <c:pt idx="317">
                  <c:v>43.9</c:v>
                </c:pt>
                <c:pt idx="318">
                  <c:v>47.2</c:v>
                </c:pt>
                <c:pt idx="319">
                  <c:v>48.1</c:v>
                </c:pt>
                <c:pt idx="320">
                  <c:v>50.1</c:v>
                </c:pt>
                <c:pt idx="321">
                  <c:v>50.1</c:v>
                </c:pt>
                <c:pt idx="322">
                  <c:v>44.7</c:v>
                </c:pt>
                <c:pt idx="323">
                  <c:v>47.2</c:v>
                </c:pt>
                <c:pt idx="324">
                  <c:v>52.6</c:v>
                </c:pt>
                <c:pt idx="325">
                  <c:v>43.9</c:v>
                </c:pt>
                <c:pt idx="326">
                  <c:v>43.9</c:v>
                </c:pt>
                <c:pt idx="327">
                  <c:v>41.3</c:v>
                </c:pt>
                <c:pt idx="328">
                  <c:v>40.2</c:v>
                </c:pt>
                <c:pt idx="329">
                  <c:v>37.6</c:v>
                </c:pt>
                <c:pt idx="330">
                  <c:v>37.2</c:v>
                </c:pt>
                <c:pt idx="331">
                  <c:v>41.9</c:v>
                </c:pt>
                <c:pt idx="332">
                  <c:v>39.6</c:v>
                </c:pt>
                <c:pt idx="333">
                  <c:v>39.6</c:v>
                </c:pt>
                <c:pt idx="334">
                  <c:v>40.7</c:v>
                </c:pt>
                <c:pt idx="335">
                  <c:v>44.7</c:v>
                </c:pt>
                <c:pt idx="336">
                  <c:v>41.9</c:v>
                </c:pt>
                <c:pt idx="337">
                  <c:v>46.3</c:v>
                </c:pt>
                <c:pt idx="338">
                  <c:v>47.2</c:v>
                </c:pt>
                <c:pt idx="339">
                  <c:v>46.3</c:v>
                </c:pt>
                <c:pt idx="340">
                  <c:v>47.2</c:v>
                </c:pt>
                <c:pt idx="341">
                  <c:v>47.2</c:v>
                </c:pt>
                <c:pt idx="342">
                  <c:v>49.1</c:v>
                </c:pt>
                <c:pt idx="343">
                  <c:v>47.2</c:v>
                </c:pt>
                <c:pt idx="344">
                  <c:v>46.3</c:v>
                </c:pt>
                <c:pt idx="345">
                  <c:v>47.2</c:v>
                </c:pt>
                <c:pt idx="346">
                  <c:v>47.2</c:v>
                </c:pt>
                <c:pt idx="347">
                  <c:v>44.7</c:v>
                </c:pt>
                <c:pt idx="348">
                  <c:v>40.7</c:v>
                </c:pt>
                <c:pt idx="349">
                  <c:v>42.6</c:v>
                </c:pt>
                <c:pt idx="350">
                  <c:v>39.1</c:v>
                </c:pt>
                <c:pt idx="351">
                  <c:v>42.6</c:v>
                </c:pt>
                <c:pt idx="352">
                  <c:v>41.3</c:v>
                </c:pt>
                <c:pt idx="353">
                  <c:v>43.2</c:v>
                </c:pt>
                <c:pt idx="354">
                  <c:v>40.2</c:v>
                </c:pt>
                <c:pt idx="355">
                  <c:v>37.2</c:v>
                </c:pt>
                <c:pt idx="356">
                  <c:v>37.6</c:v>
                </c:pt>
                <c:pt idx="357">
                  <c:v>41.9</c:v>
                </c:pt>
                <c:pt idx="358">
                  <c:v>43.9</c:v>
                </c:pt>
                <c:pt idx="359">
                  <c:v>42.6</c:v>
                </c:pt>
                <c:pt idx="360">
                  <c:v>43.2</c:v>
                </c:pt>
                <c:pt idx="361">
                  <c:v>41.9</c:v>
                </c:pt>
                <c:pt idx="362">
                  <c:v>42.6</c:v>
                </c:pt>
                <c:pt idx="363">
                  <c:v>40.7</c:v>
                </c:pt>
                <c:pt idx="364">
                  <c:v>41.3</c:v>
                </c:pt>
                <c:pt idx="365">
                  <c:v>41.9</c:v>
                </c:pt>
                <c:pt idx="366">
                  <c:v>43.2</c:v>
                </c:pt>
                <c:pt idx="367">
                  <c:v>46.3</c:v>
                </c:pt>
                <c:pt idx="368">
                  <c:v>45.5</c:v>
                </c:pt>
                <c:pt idx="369">
                  <c:v>48.1</c:v>
                </c:pt>
                <c:pt idx="370">
                  <c:v>49.1</c:v>
                </c:pt>
                <c:pt idx="371">
                  <c:v>46.3</c:v>
                </c:pt>
                <c:pt idx="372">
                  <c:v>48.1</c:v>
                </c:pt>
                <c:pt idx="373">
                  <c:v>47.2</c:v>
                </c:pt>
                <c:pt idx="374">
                  <c:v>46.3</c:v>
                </c:pt>
                <c:pt idx="375">
                  <c:v>45.5</c:v>
                </c:pt>
                <c:pt idx="376">
                  <c:v>48.1</c:v>
                </c:pt>
                <c:pt idx="377">
                  <c:v>46.3</c:v>
                </c:pt>
                <c:pt idx="378">
                  <c:v>45.5</c:v>
                </c:pt>
                <c:pt idx="379">
                  <c:v>48.1</c:v>
                </c:pt>
                <c:pt idx="380">
                  <c:v>48.1</c:v>
                </c:pt>
                <c:pt idx="381">
                  <c:v>46.3</c:v>
                </c:pt>
                <c:pt idx="382">
                  <c:v>49.1</c:v>
                </c:pt>
                <c:pt idx="383">
                  <c:v>50.1</c:v>
                </c:pt>
                <c:pt idx="384">
                  <c:v>47.2</c:v>
                </c:pt>
                <c:pt idx="385">
                  <c:v>41.3</c:v>
                </c:pt>
                <c:pt idx="386">
                  <c:v>36.3</c:v>
                </c:pt>
                <c:pt idx="387">
                  <c:v>41.3</c:v>
                </c:pt>
                <c:pt idx="388">
                  <c:v>39.6</c:v>
                </c:pt>
                <c:pt idx="389">
                  <c:v>40.2</c:v>
                </c:pt>
                <c:pt idx="390">
                  <c:v>37.6</c:v>
                </c:pt>
                <c:pt idx="391">
                  <c:v>39.1</c:v>
                </c:pt>
                <c:pt idx="392">
                  <c:v>38.1</c:v>
                </c:pt>
                <c:pt idx="393">
                  <c:v>39.6</c:v>
                </c:pt>
                <c:pt idx="394">
                  <c:v>39.1</c:v>
                </c:pt>
                <c:pt idx="395">
                  <c:v>41.3</c:v>
                </c:pt>
                <c:pt idx="396">
                  <c:v>38.6</c:v>
                </c:pt>
                <c:pt idx="397">
                  <c:v>40.7</c:v>
                </c:pt>
                <c:pt idx="398">
                  <c:v>40.2</c:v>
                </c:pt>
                <c:pt idx="399">
                  <c:v>41.9</c:v>
                </c:pt>
                <c:pt idx="400">
                  <c:v>40.7</c:v>
                </c:pt>
                <c:pt idx="401">
                  <c:v>41.3</c:v>
                </c:pt>
                <c:pt idx="402">
                  <c:v>40.7</c:v>
                </c:pt>
                <c:pt idx="403">
                  <c:v>43.4</c:v>
                </c:pt>
                <c:pt idx="404">
                  <c:v>48.1</c:v>
                </c:pt>
                <c:pt idx="405">
                  <c:v>47.2</c:v>
                </c:pt>
                <c:pt idx="406">
                  <c:v>45.5</c:v>
                </c:pt>
                <c:pt idx="407">
                  <c:v>45.5</c:v>
                </c:pt>
                <c:pt idx="408">
                  <c:v>44.7</c:v>
                </c:pt>
                <c:pt idx="409">
                  <c:v>43.2</c:v>
                </c:pt>
                <c:pt idx="410">
                  <c:v>46.3</c:v>
                </c:pt>
                <c:pt idx="411">
                  <c:v>40.2</c:v>
                </c:pt>
                <c:pt idx="412">
                  <c:v>36.3</c:v>
                </c:pt>
                <c:pt idx="413">
                  <c:v>40.2</c:v>
                </c:pt>
                <c:pt idx="414">
                  <c:v>38.6</c:v>
                </c:pt>
                <c:pt idx="415">
                  <c:v>39.6</c:v>
                </c:pt>
                <c:pt idx="416">
                  <c:v>35.9</c:v>
                </c:pt>
                <c:pt idx="417">
                  <c:v>47.2</c:v>
                </c:pt>
                <c:pt idx="418">
                  <c:v>37.2</c:v>
                </c:pt>
                <c:pt idx="419">
                  <c:v>40.7</c:v>
                </c:pt>
                <c:pt idx="420">
                  <c:v>38.1</c:v>
                </c:pt>
                <c:pt idx="421">
                  <c:v>36.3</c:v>
                </c:pt>
                <c:pt idx="422">
                  <c:v>38.1</c:v>
                </c:pt>
                <c:pt idx="423">
                  <c:v>40.2</c:v>
                </c:pt>
                <c:pt idx="424">
                  <c:v>40.2</c:v>
                </c:pt>
                <c:pt idx="425">
                  <c:v>40.2</c:v>
                </c:pt>
                <c:pt idx="426">
                  <c:v>47.2</c:v>
                </c:pt>
                <c:pt idx="427">
                  <c:v>39.1</c:v>
                </c:pt>
                <c:pt idx="428">
                  <c:v>45.5</c:v>
                </c:pt>
                <c:pt idx="429">
                  <c:v>48.1</c:v>
                </c:pt>
                <c:pt idx="430">
                  <c:v>49.1</c:v>
                </c:pt>
                <c:pt idx="431">
                  <c:v>45.5</c:v>
                </c:pt>
                <c:pt idx="432">
                  <c:v>47.2</c:v>
                </c:pt>
                <c:pt idx="433">
                  <c:v>44.7</c:v>
                </c:pt>
                <c:pt idx="434">
                  <c:v>39.6</c:v>
                </c:pt>
                <c:pt idx="435">
                  <c:v>36.7</c:v>
                </c:pt>
                <c:pt idx="436">
                  <c:v>39.6</c:v>
                </c:pt>
                <c:pt idx="437">
                  <c:v>39.1</c:v>
                </c:pt>
                <c:pt idx="438">
                  <c:v>42.6</c:v>
                </c:pt>
                <c:pt idx="439">
                  <c:v>41.3</c:v>
                </c:pt>
                <c:pt idx="440">
                  <c:v>38.1</c:v>
                </c:pt>
                <c:pt idx="441">
                  <c:v>39.1</c:v>
                </c:pt>
                <c:pt idx="442">
                  <c:v>43.2</c:v>
                </c:pt>
                <c:pt idx="443">
                  <c:v>41.3</c:v>
                </c:pt>
                <c:pt idx="444">
                  <c:v>41.3</c:v>
                </c:pt>
                <c:pt idx="445">
                  <c:v>40.7</c:v>
                </c:pt>
                <c:pt idx="446">
                  <c:v>41.9</c:v>
                </c:pt>
                <c:pt idx="447">
                  <c:v>45.5</c:v>
                </c:pt>
                <c:pt idx="448">
                  <c:v>50.1</c:v>
                </c:pt>
                <c:pt idx="449">
                  <c:v>51.3</c:v>
                </c:pt>
                <c:pt idx="450">
                  <c:v>48.1</c:v>
                </c:pt>
                <c:pt idx="451">
                  <c:v>53.9</c:v>
                </c:pt>
                <c:pt idx="452">
                  <c:v>51.3</c:v>
                </c:pt>
                <c:pt idx="453">
                  <c:v>51.3</c:v>
                </c:pt>
                <c:pt idx="454">
                  <c:v>51.3</c:v>
                </c:pt>
                <c:pt idx="455">
                  <c:v>50.1</c:v>
                </c:pt>
                <c:pt idx="456">
                  <c:v>53.8666666666667</c:v>
                </c:pt>
                <c:pt idx="457">
                  <c:v>56</c:v>
                </c:pt>
                <c:pt idx="458">
                  <c:v>48.1</c:v>
                </c:pt>
                <c:pt idx="459">
                  <c:v>49.0333333333333</c:v>
                </c:pt>
                <c:pt idx="460">
                  <c:v>38.1</c:v>
                </c:pt>
                <c:pt idx="461">
                  <c:v>44.6</c:v>
                </c:pt>
                <c:pt idx="462">
                  <c:v>46.5333333333333</c:v>
                </c:pt>
                <c:pt idx="463">
                  <c:v>45.5</c:v>
                </c:pt>
                <c:pt idx="464">
                  <c:v>52.8666666666667</c:v>
                </c:pt>
                <c:pt idx="465">
                  <c:v>53.1</c:v>
                </c:pt>
                <c:pt idx="466">
                  <c:v>45.4666666666667</c:v>
                </c:pt>
                <c:pt idx="467">
                  <c:v>47.9666666666667</c:v>
                </c:pt>
                <c:pt idx="468">
                  <c:v>48.2</c:v>
                </c:pt>
                <c:pt idx="469">
                  <c:v>47.4333333333333</c:v>
                </c:pt>
                <c:pt idx="470">
                  <c:v>47.8666666666667</c:v>
                </c:pt>
                <c:pt idx="471">
                  <c:v>37.3</c:v>
                </c:pt>
                <c:pt idx="472">
                  <c:v>37.2666666666667</c:v>
                </c:pt>
                <c:pt idx="473">
                  <c:v>44.9333333333333</c:v>
                </c:pt>
                <c:pt idx="474">
                  <c:v>45.6</c:v>
                </c:pt>
                <c:pt idx="475">
                  <c:v>46.1333333333333</c:v>
                </c:pt>
                <c:pt idx="476">
                  <c:v>44.3666666666667</c:v>
                </c:pt>
                <c:pt idx="477">
                  <c:v>43.5</c:v>
                </c:pt>
                <c:pt idx="478">
                  <c:v>39.1333333333333</c:v>
                </c:pt>
                <c:pt idx="479">
                  <c:v>51.3666666666667</c:v>
                </c:pt>
                <c:pt idx="480">
                  <c:v>55</c:v>
                </c:pt>
                <c:pt idx="481">
                  <c:v>44.3666666666667</c:v>
                </c:pt>
                <c:pt idx="482">
                  <c:v>48.7666666666667</c:v>
                </c:pt>
                <c:pt idx="483">
                  <c:v>50</c:v>
                </c:pt>
                <c:pt idx="484">
                  <c:v>51.1</c:v>
                </c:pt>
                <c:pt idx="485">
                  <c:v>57.2666666666667</c:v>
                </c:pt>
                <c:pt idx="486">
                  <c:v>39.0666666666667</c:v>
                </c:pt>
                <c:pt idx="487">
                  <c:v>42.1666666666667</c:v>
                </c:pt>
                <c:pt idx="488">
                  <c:v>47.7333333333333</c:v>
                </c:pt>
                <c:pt idx="489">
                  <c:v>47.7333333333333</c:v>
                </c:pt>
                <c:pt idx="490">
                  <c:v>50.7333333333333</c:v>
                </c:pt>
                <c:pt idx="491">
                  <c:v>48.4333333333333</c:v>
                </c:pt>
                <c:pt idx="492">
                  <c:v>43.2</c:v>
                </c:pt>
                <c:pt idx="493">
                  <c:v>42.4</c:v>
                </c:pt>
                <c:pt idx="494">
                  <c:v>47.3333333333333</c:v>
                </c:pt>
                <c:pt idx="495">
                  <c:v>47.2</c:v>
                </c:pt>
                <c:pt idx="496">
                  <c:v>37.8333333333333</c:v>
                </c:pt>
                <c:pt idx="497">
                  <c:v>36.0333333333333</c:v>
                </c:pt>
                <c:pt idx="498">
                  <c:v>40.5666666666667</c:v>
                </c:pt>
                <c:pt idx="499">
                  <c:v>47</c:v>
                </c:pt>
                <c:pt idx="500">
                  <c:v>40.6</c:v>
                </c:pt>
                <c:pt idx="501">
                  <c:v>34.7</c:v>
                </c:pt>
                <c:pt idx="502">
                  <c:v>36.6</c:v>
                </c:pt>
                <c:pt idx="503">
                  <c:v>43.9333333333333</c:v>
                </c:pt>
                <c:pt idx="504">
                  <c:v>39.9</c:v>
                </c:pt>
                <c:pt idx="505">
                  <c:v>35.2333333333333</c:v>
                </c:pt>
                <c:pt idx="506">
                  <c:v>42.3666666666667</c:v>
                </c:pt>
                <c:pt idx="507">
                  <c:v>42.6333333333333</c:v>
                </c:pt>
                <c:pt idx="508">
                  <c:v>46.8333333333333</c:v>
                </c:pt>
                <c:pt idx="509">
                  <c:v>36.5</c:v>
                </c:pt>
                <c:pt idx="510">
                  <c:v>38.5666666666667</c:v>
                </c:pt>
                <c:pt idx="511">
                  <c:v>40.5666666666667</c:v>
                </c:pt>
                <c:pt idx="512">
                  <c:v>42.8333333333333</c:v>
                </c:pt>
                <c:pt idx="513">
                  <c:v>38</c:v>
                </c:pt>
                <c:pt idx="514">
                  <c:v>38</c:v>
                </c:pt>
                <c:pt idx="515">
                  <c:v>33.3333333333333</c:v>
                </c:pt>
                <c:pt idx="516">
                  <c:v>42</c:v>
                </c:pt>
                <c:pt idx="517">
                  <c:v>47.6333333333333</c:v>
                </c:pt>
                <c:pt idx="518">
                  <c:v>45.5333333333333</c:v>
                </c:pt>
                <c:pt idx="519">
                  <c:v>40.8666666666667</c:v>
                </c:pt>
                <c:pt idx="520">
                  <c:v>42.8666666666667</c:v>
                </c:pt>
                <c:pt idx="521">
                  <c:v>42.4666666666667</c:v>
                </c:pt>
                <c:pt idx="522">
                  <c:v>41.6</c:v>
                </c:pt>
                <c:pt idx="523">
                  <c:v>38.1</c:v>
                </c:pt>
                <c:pt idx="524">
                  <c:v>37.5333333333333</c:v>
                </c:pt>
                <c:pt idx="525">
                  <c:v>42.7</c:v>
                </c:pt>
                <c:pt idx="526">
                  <c:v>41.1</c:v>
                </c:pt>
                <c:pt idx="527">
                  <c:v>40.8666666666667</c:v>
                </c:pt>
                <c:pt idx="528">
                  <c:v>36.2333333333333</c:v>
                </c:pt>
                <c:pt idx="529">
                  <c:v>39.2666666666667</c:v>
                </c:pt>
                <c:pt idx="530">
                  <c:v>41.3666666666667</c:v>
                </c:pt>
                <c:pt idx="531">
                  <c:v>41.1666666666667</c:v>
                </c:pt>
                <c:pt idx="532">
                  <c:v>42.4</c:v>
                </c:pt>
                <c:pt idx="533">
                  <c:v>36.2333333333333</c:v>
                </c:pt>
                <c:pt idx="534">
                  <c:v>41.0666666666667</c:v>
                </c:pt>
                <c:pt idx="535">
                  <c:v>43.6333333333333</c:v>
                </c:pt>
                <c:pt idx="536">
                  <c:v>41.3666666666667</c:v>
                </c:pt>
                <c:pt idx="537">
                  <c:v>43</c:v>
                </c:pt>
                <c:pt idx="538">
                  <c:v>39</c:v>
                </c:pt>
                <c:pt idx="539">
                  <c:v>38.0333333333333</c:v>
                </c:pt>
                <c:pt idx="540">
                  <c:v>39.2666666666667</c:v>
                </c:pt>
                <c:pt idx="541">
                  <c:v>41.8333333333333</c:v>
                </c:pt>
                <c:pt idx="542">
                  <c:v>44.4</c:v>
                </c:pt>
                <c:pt idx="543">
                  <c:v>35.5</c:v>
                </c:pt>
                <c:pt idx="544">
                  <c:v>40.0333333333333</c:v>
                </c:pt>
                <c:pt idx="545">
                  <c:v>34.4666666666667</c:v>
                </c:pt>
                <c:pt idx="546">
                  <c:v>43.3666666666667</c:v>
                </c:pt>
                <c:pt idx="547">
                  <c:v>44.1666666666667</c:v>
                </c:pt>
                <c:pt idx="548">
                  <c:v>34.4333333333333</c:v>
                </c:pt>
                <c:pt idx="549">
                  <c:v>39.1333333333333</c:v>
                </c:pt>
                <c:pt idx="550">
                  <c:v>42.8</c:v>
                </c:pt>
              </c:numCache>
            </c:numRef>
          </c:val>
          <c:smooth val="0"/>
        </c:ser>
        <c:hiLowLines>
          <c:spPr>
            <a:ln w="0">
              <a:noFill/>
            </a:ln>
          </c:spPr>
        </c:hiLowLines>
        <c:marker val="1"/>
        <c:axId val="54306450"/>
        <c:axId val="98383078"/>
      </c:lineChart>
      <c:dateAx>
        <c:axId val="54306450"/>
        <c:scaling>
          <c:orientation val="minMax"/>
        </c:scaling>
        <c:delete val="0"/>
        <c:axPos val="b"/>
        <c:numFmt formatCode="yyyy" sourceLinked="0"/>
        <c:majorTickMark val="in"/>
        <c:minorTickMark val="none"/>
        <c:tickLblPos val="nextTo"/>
        <c:spPr>
          <a:ln w="9360">
            <a:solidFill>
              <a:srgbClr val="d9d9d9"/>
            </a:solidFill>
            <a:round/>
          </a:ln>
        </c:spPr>
        <c:txPr>
          <a:bodyPr rot="-2700000"/>
          <a:lstStyle/>
          <a:p>
            <a:pPr>
              <a:defRPr b="0" sz="900" spc="-1" strike="noStrike">
                <a:solidFill>
                  <a:srgbClr val="333333"/>
                </a:solidFill>
                <a:latin typeface="Calibri"/>
                <a:ea typeface="Calibri"/>
              </a:defRPr>
            </a:pPr>
          </a:p>
        </c:txPr>
        <c:crossAx val="98383078"/>
        <c:crosses val="autoZero"/>
        <c:auto val="1"/>
        <c:lblOffset val="100"/>
        <c:baseTimeUnit val="days"/>
        <c:majorUnit val="1"/>
        <c:majorTimeUnit val="years"/>
        <c:noMultiLvlLbl val="0"/>
      </c:dateAx>
      <c:valAx>
        <c:axId val="98383078"/>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937153009105"/>
              <c:y val="0.302723804453908"/>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54306450"/>
        <c:crosses val="autoZero"/>
        <c:crossBetween val="between"/>
      </c:valAx>
      <c:spPr>
        <a:noFill/>
        <a:ln w="25560">
          <a:noFill/>
        </a:ln>
      </c:spPr>
    </c:plotArea>
    <c:legend>
      <c:legendPos val="r"/>
      <c:layout>
        <c:manualLayout>
          <c:xMode val="edge"/>
          <c:yMode val="edge"/>
          <c:x val="0.100545084253266"/>
          <c:y val="0.0695826401981442"/>
          <c:w val="0.21389078424505"/>
          <c:h val="0.1656623907927"/>
        </c:manualLayout>
      </c:layout>
      <c:overlay val="0"/>
      <c:spPr>
        <a:solidFill>
          <a:srgbClr val="ffffff"/>
        </a:solidFill>
        <a:ln w="0">
          <a:solidFill>
            <a:srgbClr val="d9d9d9"/>
          </a:solidFill>
        </a:ln>
      </c:spPr>
      <c:txPr>
        <a:bodyPr/>
        <a:lstStyle/>
        <a:p>
          <a:pPr>
            <a:defRPr b="0" sz="105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400" spc="-1" strike="noStrike">
                <a:solidFill>
                  <a:srgbClr val="000000"/>
                </a:solidFill>
                <a:latin typeface="Calibri"/>
                <a:ea typeface="Calibri"/>
              </a:defRPr>
            </a:pPr>
            <a:r>
              <a:rPr b="1" lang="en-US" sz="1400" spc="-1" strike="noStrike">
                <a:solidFill>
                  <a:srgbClr val="000000"/>
                </a:solidFill>
                <a:latin typeface="Calibri"/>
                <a:ea typeface="Calibri"/>
              </a:rPr>
              <a:t>2005-2024 TSI  Monthly Trend Analysis</a:t>
            </a:r>
          </a:p>
        </c:rich>
      </c:tx>
      <c:layout>
        <c:manualLayout>
          <c:xMode val="edge"/>
          <c:yMode val="edge"/>
          <c:x val="0.202466467484585"/>
          <c:y val="0.0566922976671445"/>
        </c:manualLayout>
      </c:layout>
      <c:overlay val="0"/>
      <c:spPr>
        <a:noFill/>
        <a:ln w="25560">
          <a:noFill/>
        </a:ln>
      </c:spPr>
    </c:title>
    <c:autoTitleDeleted val="0"/>
    <c:plotArea>
      <c:layout>
        <c:manualLayout>
          <c:layoutTarget val="inner"/>
          <c:xMode val="edge"/>
          <c:yMode val="edge"/>
          <c:x val="0.143347530354078"/>
          <c:y val="0.177244884660498"/>
          <c:w val="0.821371813616426"/>
          <c:h val="0.695164863808159"/>
        </c:manualLayout>
      </c:layout>
      <c:lineChart>
        <c:grouping val="standard"/>
        <c:varyColors val="0"/>
        <c:ser>
          <c:idx val="0"/>
          <c:order val="0"/>
          <c:tx>
            <c:strRef>
              <c:f>'Monthly Trend'!$W$5:$W$5</c:f>
              <c:strCache>
                <c:ptCount val="1"/>
                <c:pt idx="0">
                  <c:v>Averages</c:v>
                </c:pt>
              </c:strCache>
            </c:strRef>
          </c:tx>
          <c:spPr>
            <a:solidFill>
              <a:srgbClr val="ffffff"/>
            </a:solidFill>
            <a:ln w="25560">
              <a:solidFill>
                <a:srgbClr val="ffffff"/>
              </a:solidFill>
              <a:round/>
            </a:ln>
          </c:spPr>
          <c:marker>
            <c:symbol val="diamond"/>
            <c:size val="7"/>
            <c:spPr>
              <a:solidFill>
                <a:srgbClr val="ffffff"/>
              </a:solidFill>
            </c:spPr>
          </c:marker>
          <c:dLbls>
            <c:txPr>
              <a:bodyPr wrap="square"/>
              <a:lstStyle/>
              <a:p>
                <a:pPr>
                  <a:defRPr b="0" sz="1200" spc="-1" strike="noStrike">
                    <a:solidFill>
                      <a:srgbClr val="000000"/>
                    </a:solidFill>
                    <a:latin typeface="Times New Roman"/>
                    <a:ea typeface="Times New Roman"/>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errBars>
            <c:errDir val="y"/>
            <c:errBarType val="both"/>
            <c:errValType val="cust"/>
            <c:noEndCap val="0"/>
            <c:plus>
              <c:numRef>
                <c:f>'Monthly Trend'!$Z$6:$Z$10</c:f>
                <c:numCache>
                  <c:formatCode>0.00</c:formatCode>
                  <c:ptCount val="5"/>
                  <c:pt idx="0">
                    <c:v>9.34999999999997</c:v>
                  </c:pt>
                  <c:pt idx="1">
                    <c:v>8.33253968253971</c:v>
                  </c:pt>
                  <c:pt idx="2">
                    <c:v>7.40479166666667</c:v>
                  </c:pt>
                  <c:pt idx="3">
                    <c:v>6.6007407407408</c:v>
                  </c:pt>
                  <c:pt idx="4">
                    <c:v>10.8937254901961</c:v>
                  </c:pt>
                </c:numCache>
              </c:numRef>
            </c:plus>
            <c:minus>
              <c:numRef>
                <c:f>'Monthly Trend'!$AB$6:$AB$10</c:f>
                <c:numCache>
                  <c:formatCode>0.00</c:formatCode>
                  <c:ptCount val="5"/>
                  <c:pt idx="0">
                    <c:v>4.65000000000003</c:v>
                  </c:pt>
                  <c:pt idx="1">
                    <c:v>7.10079365079369</c:v>
                  </c:pt>
                  <c:pt idx="2">
                    <c:v>8.12854166666664</c:v>
                  </c:pt>
                  <c:pt idx="3">
                    <c:v>5.1659259259259</c:v>
                  </c:pt>
                  <c:pt idx="4">
                    <c:v>8.3729411764706</c:v>
                  </c:pt>
                </c:numCache>
              </c:numRef>
            </c:minus>
            <c:spPr>
              <a:ln w="3240">
                <a:solidFill>
                  <a:srgbClr val="000000"/>
                </a:solidFill>
                <a:round/>
              </a:ln>
            </c:spPr>
          </c:errBars>
          <c:cat>
            <c:strRef>
              <c:f>'Monthly Trend'!$A$6:$A$10</c:f>
              <c:strCache>
                <c:ptCount val="5"/>
                <c:pt idx="0">
                  <c:v>May (19 yrs)</c:v>
                </c:pt>
                <c:pt idx="1">
                  <c:v>Jun (21 yrs)</c:v>
                </c:pt>
                <c:pt idx="2">
                  <c:v>Jul (19 yrs)</c:v>
                </c:pt>
                <c:pt idx="3">
                  <c:v>Aug (20 yrs)</c:v>
                </c:pt>
                <c:pt idx="4">
                  <c:v>Sep (18 yrs)</c:v>
                </c:pt>
              </c:strCache>
            </c:strRef>
          </c:cat>
          <c:val>
            <c:numRef>
              <c:f>'Monthly Trend'!$W$6:$W$10</c:f>
              <c:numCache>
                <c:formatCode>0.00</c:formatCode>
                <c:ptCount val="5"/>
                <c:pt idx="0">
                  <c:v>39.0833333333333</c:v>
                </c:pt>
                <c:pt idx="1">
                  <c:v>40.434126984127</c:v>
                </c:pt>
                <c:pt idx="2">
                  <c:v>42.5952083333333</c:v>
                </c:pt>
                <c:pt idx="3">
                  <c:v>46.2659259259259</c:v>
                </c:pt>
                <c:pt idx="4">
                  <c:v>46.3729411764706</c:v>
                </c:pt>
              </c:numCache>
            </c:numRef>
          </c:val>
          <c:smooth val="0"/>
        </c:ser>
        <c:hiLowLines>
          <c:spPr>
            <a:ln w="0">
              <a:noFill/>
            </a:ln>
          </c:spPr>
        </c:hiLowLines>
        <c:marker val="1"/>
        <c:axId val="97828919"/>
        <c:axId val="87660240"/>
      </c:lineChart>
      <c:catAx>
        <c:axId val="97828919"/>
        <c:scaling>
          <c:orientation val="minMax"/>
        </c:scaling>
        <c:delete val="0"/>
        <c:axPos val="b"/>
        <c:numFmt formatCode="General" sourceLinked="0"/>
        <c:majorTickMark val="out"/>
        <c:minorTickMark val="none"/>
        <c:tickLblPos val="low"/>
        <c:spPr>
          <a:ln w="3240">
            <a:solidFill>
              <a:srgbClr val="000000"/>
            </a:solidFill>
            <a:round/>
          </a:ln>
        </c:spPr>
        <c:txPr>
          <a:bodyPr/>
          <a:lstStyle/>
          <a:p>
            <a:pPr>
              <a:defRPr b="0" sz="1100" spc="-1" strike="noStrike">
                <a:solidFill>
                  <a:srgbClr val="000000"/>
                </a:solidFill>
                <a:latin typeface="Calibri"/>
                <a:ea typeface="Calibri"/>
              </a:defRPr>
            </a:pPr>
          </a:p>
        </c:txPr>
        <c:crossAx val="87660240"/>
        <c:crosses val="autoZero"/>
        <c:auto val="1"/>
        <c:lblAlgn val="ctr"/>
        <c:lblOffset val="100"/>
        <c:noMultiLvlLbl val="0"/>
      </c:catAx>
      <c:valAx>
        <c:axId val="87660240"/>
        <c:scaling>
          <c:orientation val="minMax"/>
          <c:min val="30"/>
        </c:scaling>
        <c:delete val="0"/>
        <c:axPos val="l"/>
        <c:majorGridlines>
          <c:spPr>
            <a:ln w="3240">
              <a:solidFill>
                <a:srgbClr val="000000"/>
              </a:solidFill>
              <a:round/>
            </a:ln>
          </c:spPr>
        </c:majorGridlines>
        <c:title>
          <c:tx>
            <c:rich>
              <a:bodyPr rot="-5400000"/>
              <a:lstStyle/>
              <a:p>
                <a:pPr>
                  <a:defRPr b="1" lang="en-US" sz="1200" spc="-1" strike="noStrike">
                    <a:solidFill>
                      <a:srgbClr val="000000"/>
                    </a:solidFill>
                    <a:latin typeface="Calibri"/>
                    <a:ea typeface="Calibri"/>
                  </a:defRPr>
                </a:pPr>
                <a:r>
                  <a:rPr b="1" lang="en-US" sz="1200" spc="-1" strike="noStrike">
                    <a:solidFill>
                      <a:srgbClr val="000000"/>
                    </a:solidFill>
                    <a:latin typeface="Calibri"/>
                    <a:ea typeface="Calibri"/>
                  </a:rPr>
                  <a:t>Trophic Status Index</a:t>
                </a:r>
              </a:p>
            </c:rich>
          </c:tx>
          <c:layout>
            <c:manualLayout>
              <c:xMode val="edge"/>
              <c:yMode val="edge"/>
              <c:x val="0.0210412561184921"/>
              <c:y val="0.289326208784048"/>
            </c:manualLayout>
          </c:layout>
          <c:overlay val="0"/>
          <c:spPr>
            <a:noFill/>
            <a:ln w="25560">
              <a:noFill/>
            </a:ln>
          </c:spPr>
        </c:title>
        <c:numFmt formatCode="0" sourceLinked="0"/>
        <c:majorTickMark val="out"/>
        <c:minorTickMark val="none"/>
        <c:tickLblPos val="nextTo"/>
        <c:spPr>
          <a:ln w="3240">
            <a:solidFill>
              <a:srgbClr val="000000"/>
            </a:solidFill>
            <a:round/>
          </a:ln>
        </c:spPr>
        <c:txPr>
          <a:bodyPr/>
          <a:lstStyle/>
          <a:p>
            <a:pPr>
              <a:defRPr b="0" sz="1200" spc="-1" strike="noStrike">
                <a:solidFill>
                  <a:srgbClr val="000000"/>
                </a:solidFill>
                <a:latin typeface="Calibri"/>
                <a:ea typeface="Calibri"/>
              </a:defRPr>
            </a:pPr>
          </a:p>
        </c:txPr>
        <c:crossAx val="97828919"/>
        <c:crosses val="autoZero"/>
        <c:crossBetween val="between"/>
      </c:valAx>
      <c:spPr>
        <a:gradFill>
          <a:gsLst>
            <a:gs pos="0">
              <a:srgbClr val="99cc00"/>
            </a:gs>
            <a:gs pos="100000">
              <a:srgbClr val="3366ff"/>
            </a:gs>
          </a:gsLst>
          <a:lin ang="5400000"/>
        </a:gradFill>
        <a:ln w="12600">
          <a:solidFill>
            <a:srgbClr val="808080"/>
          </a:solidFill>
          <a:round/>
        </a:ln>
      </c:spPr>
    </c:plotArea>
    <c:plotVisOnly val="1"/>
    <c:dispBlanksAs val="gap"/>
  </c:chart>
  <c:spPr>
    <a:solidFill>
      <a:srgbClr val="ffffff"/>
    </a:solidFill>
    <a:ln w="6480">
      <a:solidFill>
        <a:srgbClr val="000000"/>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
</Relationships>
</file>

<file path=xl/drawings/_rels/drawing6.xml.rels><?xml version="1.0" encoding="UTF-8"?>
<Relationships xmlns="http://schemas.openxmlformats.org/package/2006/relationships"><Relationship Id="rId1"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28440</xdr:colOff>
      <xdr:row>3</xdr:row>
      <xdr:rowOff>35640</xdr:rowOff>
    </xdr:from>
    <xdr:to>
      <xdr:col>10</xdr:col>
      <xdr:colOff>284760</xdr:colOff>
      <xdr:row>24</xdr:row>
      <xdr:rowOff>91800</xdr:rowOff>
    </xdr:to>
    <xdr:graphicFrame>
      <xdr:nvGraphicFramePr>
        <xdr:cNvPr id="0" name="TSI - Lower Cullen"/>
        <xdr:cNvGraphicFramePr/>
      </xdr:nvGraphicFramePr>
      <xdr:xfrm>
        <a:off x="1114200" y="666720"/>
        <a:ext cx="6534720" cy="4056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19080</xdr:colOff>
      <xdr:row>26</xdr:row>
      <xdr:rowOff>54360</xdr:rowOff>
    </xdr:from>
    <xdr:to>
      <xdr:col>10</xdr:col>
      <xdr:colOff>275400</xdr:colOff>
      <xdr:row>47</xdr:row>
      <xdr:rowOff>110880</xdr:rowOff>
    </xdr:to>
    <xdr:graphicFrame>
      <xdr:nvGraphicFramePr>
        <xdr:cNvPr id="2" name="TSI - Lower Cullen"/>
        <xdr:cNvGraphicFramePr/>
      </xdr:nvGraphicFramePr>
      <xdr:xfrm>
        <a:off x="1104840" y="5067000"/>
        <a:ext cx="6534720" cy="4057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0</xdr:colOff>
      <xdr:row>3</xdr:row>
      <xdr:rowOff>35640</xdr:rowOff>
    </xdr:from>
    <xdr:to>
      <xdr:col>21</xdr:col>
      <xdr:colOff>294480</xdr:colOff>
      <xdr:row>24</xdr:row>
      <xdr:rowOff>91800</xdr:rowOff>
    </xdr:to>
    <xdr:graphicFrame>
      <xdr:nvGraphicFramePr>
        <xdr:cNvPr id="4" name="TSI - Lower Cullen"/>
        <xdr:cNvGraphicFramePr/>
      </xdr:nvGraphicFramePr>
      <xdr:xfrm>
        <a:off x="8739360" y="666720"/>
        <a:ext cx="6483960" cy="4056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0</xdr:colOff>
      <xdr:row>26</xdr:row>
      <xdr:rowOff>45000</xdr:rowOff>
    </xdr:from>
    <xdr:to>
      <xdr:col>21</xdr:col>
      <xdr:colOff>294480</xdr:colOff>
      <xdr:row>47</xdr:row>
      <xdr:rowOff>101520</xdr:rowOff>
    </xdr:to>
    <xdr:graphicFrame>
      <xdr:nvGraphicFramePr>
        <xdr:cNvPr id="6" name="TSI - Lower Cullen"/>
        <xdr:cNvGraphicFramePr/>
      </xdr:nvGraphicFramePr>
      <xdr:xfrm>
        <a:off x="8739360" y="5057640"/>
        <a:ext cx="6483960" cy="405720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5.50873133917259E-005</cdr:x>
      <cdr:y>8.87311446317658E-005</cdr:y>
    </cdr:to>
    <cdr:sp>
      <cdr:nvSpPr>
        <cdr:cNvPr id="1" name="Straight Connector 2"/>
        <cdr:cNvSpPr/>
      </cdr:nvSpPr>
      <cdr:spPr>
        <a:xfrm>
          <a:off x="0" y="0"/>
          <a:ext cx="360" cy="36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3.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5.50873133917259E-005</cdr:x>
      <cdr:y>8.87232721142756E-005</cdr:y>
    </cdr:to>
    <cdr:sp>
      <cdr:nvSpPr>
        <cdr:cNvPr id="3" name="Straight Connector 2"/>
        <cdr:cNvSpPr/>
      </cdr:nvSpPr>
      <cdr:spPr>
        <a:xfrm>
          <a:off x="0" y="0"/>
          <a:ext cx="360" cy="36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4.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5.55185431934266E-005</cdr:x>
      <cdr:y>8.87311446317658E-005</cdr:y>
    </cdr:to>
    <cdr:sp>
      <cdr:nvSpPr>
        <cdr:cNvPr id="5" name="Straight Connector 2"/>
        <cdr:cNvSpPr/>
      </cdr:nvSpPr>
      <cdr:spPr>
        <a:xfrm>
          <a:off x="0" y="0"/>
          <a:ext cx="360" cy="36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5.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5.55185431934266E-005</cdr:x>
      <cdr:y>8.87232721142756E-005</cdr:y>
    </cdr:to>
    <cdr:sp>
      <cdr:nvSpPr>
        <cdr:cNvPr id="7" name="Straight Connector 2"/>
        <cdr:cNvSpPr/>
      </cdr:nvSpPr>
      <cdr:spPr>
        <a:xfrm>
          <a:off x="0" y="0"/>
          <a:ext cx="360" cy="36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219240</xdr:colOff>
      <xdr:row>11</xdr:row>
      <xdr:rowOff>38160</xdr:rowOff>
    </xdr:from>
    <xdr:to>
      <xdr:col>12</xdr:col>
      <xdr:colOff>18360</xdr:colOff>
      <xdr:row>25</xdr:row>
      <xdr:rowOff>133200</xdr:rowOff>
    </xdr:to>
    <xdr:graphicFrame>
      <xdr:nvGraphicFramePr>
        <xdr:cNvPr id="8" name="Chart 83"/>
        <xdr:cNvGraphicFramePr/>
      </xdr:nvGraphicFramePr>
      <xdr:xfrm>
        <a:off x="219240" y="2193480"/>
        <a:ext cx="5662800" cy="27619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561"/>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pane xSplit="0" ySplit="4" topLeftCell="A537" activePane="bottomLeft" state="frozen"/>
      <selection pane="topLeft" activeCell="A1" activeCellId="0" sqref="A1"/>
      <selection pane="bottomLeft" activeCell="K548" activeCellId="0" sqref="K548"/>
    </sheetView>
  </sheetViews>
  <sheetFormatPr defaultColWidth="8.59765625" defaultRowHeight="15" zeroHeight="false" outlineLevelRow="0" outlineLevelCol="0"/>
  <cols>
    <col collapsed="false" customWidth="true" hidden="false" outlineLevel="0" max="1" min="1" style="1" width="31.28"/>
    <col collapsed="false" customWidth="true" hidden="false" outlineLevel="0" max="2" min="2" style="1" width="14"/>
    <col collapsed="false" customWidth="true" hidden="false" outlineLevel="0" max="3" min="3" style="1" width="10.14"/>
    <col collapsed="false" customWidth="true" hidden="false" outlineLevel="0" max="4" min="4" style="1" width="10.43"/>
    <col collapsed="false" customWidth="true" hidden="false" outlineLevel="0" max="6" min="6" style="1" width="12"/>
  </cols>
  <sheetData>
    <row r="1" customFormat="false" ht="19.7" hidden="false" customHeight="false" outlineLevel="0" collapsed="false">
      <c r="A1" s="2" t="s">
        <v>0</v>
      </c>
      <c r="B1" s="3"/>
      <c r="C1" s="4"/>
    </row>
    <row r="2" customFormat="false" ht="15" hidden="false" customHeight="false" outlineLevel="0" collapsed="false">
      <c r="A2" s="5"/>
      <c r="B2" s="5" t="s">
        <v>1</v>
      </c>
      <c r="C2" s="4" t="n">
        <f aca="true">TODAY()</f>
        <v>45868</v>
      </c>
    </row>
    <row r="4" customFormat="false" ht="15" hidden="false" customHeight="false" outlineLevel="0" collapsed="false">
      <c r="A4" s="6" t="s">
        <v>2</v>
      </c>
      <c r="B4" s="7" t="s">
        <v>3</v>
      </c>
      <c r="C4" s="6" t="s">
        <v>4</v>
      </c>
      <c r="D4" s="6" t="s">
        <v>5</v>
      </c>
      <c r="E4" s="6" t="s">
        <v>6</v>
      </c>
      <c r="F4" s="6" t="s">
        <v>7</v>
      </c>
      <c r="G4" s="6" t="s">
        <v>8</v>
      </c>
      <c r="H4" s="6" t="s">
        <v>9</v>
      </c>
      <c r="I4" s="6" t="s">
        <v>10</v>
      </c>
      <c r="J4" s="6" t="s">
        <v>11</v>
      </c>
      <c r="K4" s="6" t="s">
        <v>12</v>
      </c>
    </row>
    <row r="5" customFormat="false" ht="16.4" hidden="false" customHeight="false" outlineLevel="0" collapsed="false">
      <c r="A5" s="8" t="s">
        <v>13</v>
      </c>
      <c r="B5" s="9" t="n">
        <v>31236</v>
      </c>
      <c r="C5" s="10" t="n">
        <v>101</v>
      </c>
      <c r="D5" s="10"/>
      <c r="E5" s="10" t="n">
        <v>33</v>
      </c>
      <c r="F5" s="10" t="n">
        <v>3.74</v>
      </c>
      <c r="G5" s="10" t="n">
        <v>12</v>
      </c>
      <c r="H5" s="11" t="n">
        <f aca="false">ROUND(14.42*(LN(E5))+4.15,1)</f>
        <v>54.6</v>
      </c>
      <c r="I5" s="11" t="n">
        <f aca="false">ROUND(9.81*(LN(F5))+30.6,1)</f>
        <v>43.5</v>
      </c>
      <c r="J5" s="11" t="n">
        <f aca="false">60-ROUND(14.41*LN(G5*0.3048),1)</f>
        <v>41.3</v>
      </c>
      <c r="K5" s="12" t="n">
        <f aca="false">AVERAGE(H5,I5,J5)</f>
        <v>46.4666666666667</v>
      </c>
    </row>
    <row r="6" customFormat="false" ht="16.4" hidden="false" customHeight="false" outlineLevel="0" collapsed="false">
      <c r="A6" s="8" t="s">
        <v>13</v>
      </c>
      <c r="B6" s="9" t="n">
        <v>31236</v>
      </c>
      <c r="C6" s="10" t="n">
        <v>102</v>
      </c>
      <c r="D6" s="10"/>
      <c r="E6" s="10" t="n">
        <v>41</v>
      </c>
      <c r="F6" s="10" t="n">
        <v>3.47</v>
      </c>
      <c r="G6" s="10" t="n">
        <v>12.3</v>
      </c>
      <c r="H6" s="11" t="n">
        <f aca="false">ROUND(14.42*(LN(E6))+4.15,1)</f>
        <v>57.7</v>
      </c>
      <c r="I6" s="11" t="n">
        <f aca="false">ROUND(9.81*(LN(F6))+30.6,1)</f>
        <v>42.8</v>
      </c>
      <c r="J6" s="11" t="n">
        <f aca="false">60-ROUND(14.41*LN(G6*0.3048),1)</f>
        <v>41</v>
      </c>
      <c r="K6" s="12" t="n">
        <f aca="false">AVERAGE(H6,I6,J6)</f>
        <v>47.1666666666667</v>
      </c>
    </row>
    <row r="7" customFormat="false" ht="16.4" hidden="false" customHeight="false" outlineLevel="0" collapsed="false">
      <c r="A7" s="8" t="s">
        <v>13</v>
      </c>
      <c r="B7" s="9" t="n">
        <v>31544</v>
      </c>
      <c r="C7" s="10" t="n">
        <v>101</v>
      </c>
      <c r="D7" s="10"/>
      <c r="E7" s="10" t="n">
        <v>26</v>
      </c>
      <c r="F7" s="10"/>
      <c r="G7" s="10" t="n">
        <v>9.9</v>
      </c>
      <c r="H7" s="11" t="n">
        <f aca="false">ROUND(14.42*(LN(E7))+4.15,1)</f>
        <v>51.1</v>
      </c>
      <c r="I7" s="11"/>
      <c r="J7" s="11" t="n">
        <f aca="false">60-ROUND(14.41*LN(G7*0.3048),1)</f>
        <v>44.1</v>
      </c>
      <c r="K7" s="12" t="n">
        <f aca="false">AVERAGE(H7,I7,J7)</f>
        <v>47.6</v>
      </c>
    </row>
    <row r="8" customFormat="false" ht="16.4" hidden="false" customHeight="false" outlineLevel="0" collapsed="false">
      <c r="A8" s="8" t="s">
        <v>14</v>
      </c>
      <c r="B8" s="9" t="n">
        <v>34595</v>
      </c>
      <c r="C8" s="10" t="n">
        <v>101</v>
      </c>
      <c r="D8" s="10"/>
      <c r="E8" s="10" t="n">
        <v>30</v>
      </c>
      <c r="F8" s="10"/>
      <c r="G8" s="10"/>
      <c r="H8" s="11" t="n">
        <f aca="false">ROUND(14.42*(LN(E8))+4.15,1)</f>
        <v>53.2</v>
      </c>
      <c r="I8" s="11"/>
      <c r="J8" s="11"/>
      <c r="K8" s="12" t="n">
        <f aca="false">AVERAGE(H8,I8,J8)</f>
        <v>53.2</v>
      </c>
    </row>
    <row r="9" customFormat="false" ht="16.4" hidden="false" customHeight="false" outlineLevel="0" collapsed="false">
      <c r="A9" s="8" t="s">
        <v>15</v>
      </c>
      <c r="B9" s="13" t="n">
        <v>34135</v>
      </c>
      <c r="C9" s="10"/>
      <c r="D9" s="10"/>
      <c r="E9" s="10"/>
      <c r="F9" s="10"/>
      <c r="G9" s="10" t="n">
        <v>17</v>
      </c>
      <c r="H9" s="11"/>
      <c r="I9" s="11"/>
      <c r="J9" s="11" t="n">
        <f aca="false">60-ROUND(14.41*LN(G9*0.3048),1)</f>
        <v>36.3</v>
      </c>
      <c r="K9" s="12" t="n">
        <f aca="false">AVERAGE(H9,I9,J9)</f>
        <v>36.3</v>
      </c>
    </row>
    <row r="10" customFormat="false" ht="16.4" hidden="false" customHeight="false" outlineLevel="0" collapsed="false">
      <c r="A10" s="8" t="s">
        <v>15</v>
      </c>
      <c r="B10" s="13" t="n">
        <v>34140</v>
      </c>
      <c r="C10" s="10"/>
      <c r="D10" s="10"/>
      <c r="E10" s="10"/>
      <c r="F10" s="10"/>
      <c r="G10" s="10" t="n">
        <v>12.5</v>
      </c>
      <c r="H10" s="11"/>
      <c r="I10" s="11"/>
      <c r="J10" s="11" t="n">
        <f aca="false">60-ROUND(14.41*LN(G10*0.3048),1)</f>
        <v>40.7</v>
      </c>
      <c r="K10" s="12" t="n">
        <f aca="false">AVERAGE(H10,I10,J10)</f>
        <v>40.7</v>
      </c>
    </row>
    <row r="11" customFormat="false" ht="16.4" hidden="false" customHeight="false" outlineLevel="0" collapsed="false">
      <c r="A11" s="8" t="s">
        <v>15</v>
      </c>
      <c r="B11" s="13" t="n">
        <v>34148</v>
      </c>
      <c r="C11" s="10"/>
      <c r="D11" s="10"/>
      <c r="E11" s="10"/>
      <c r="F11" s="10"/>
      <c r="G11" s="10" t="n">
        <v>12.5</v>
      </c>
      <c r="H11" s="11"/>
      <c r="I11" s="11"/>
      <c r="J11" s="11" t="n">
        <f aca="false">60-ROUND(14.41*LN(G11*0.3048),1)</f>
        <v>40.7</v>
      </c>
      <c r="K11" s="12" t="n">
        <f aca="false">AVERAGE(H11,I11,J11)</f>
        <v>40.7</v>
      </c>
    </row>
    <row r="12" customFormat="false" ht="16.4" hidden="false" customHeight="false" outlineLevel="0" collapsed="false">
      <c r="A12" s="8" t="s">
        <v>15</v>
      </c>
      <c r="B12" s="13" t="n">
        <v>34150</v>
      </c>
      <c r="C12" s="10"/>
      <c r="D12" s="10"/>
      <c r="E12" s="10"/>
      <c r="F12" s="10"/>
      <c r="G12" s="10" t="n">
        <v>13</v>
      </c>
      <c r="H12" s="11"/>
      <c r="I12" s="11"/>
      <c r="J12" s="11" t="n">
        <f aca="false">60-ROUND(14.41*LN(G12*0.3048),1)</f>
        <v>40.2</v>
      </c>
      <c r="K12" s="12" t="n">
        <f aca="false">AVERAGE(H12,I12,J12)</f>
        <v>40.2</v>
      </c>
    </row>
    <row r="13" customFormat="false" ht="16.4" hidden="false" customHeight="false" outlineLevel="0" collapsed="false">
      <c r="A13" s="8" t="s">
        <v>15</v>
      </c>
      <c r="B13" s="13" t="n">
        <v>34152</v>
      </c>
      <c r="C13" s="10"/>
      <c r="D13" s="10"/>
      <c r="E13" s="10"/>
      <c r="F13" s="10"/>
      <c r="G13" s="10" t="n">
        <v>13</v>
      </c>
      <c r="H13" s="11"/>
      <c r="I13" s="11"/>
      <c r="J13" s="11" t="n">
        <f aca="false">60-ROUND(14.41*LN(G13*0.3048),1)</f>
        <v>40.2</v>
      </c>
      <c r="K13" s="12" t="n">
        <f aca="false">AVERAGE(H13,I13,J13)</f>
        <v>40.2</v>
      </c>
    </row>
    <row r="14" customFormat="false" ht="16.4" hidden="false" customHeight="false" outlineLevel="0" collapsed="false">
      <c r="A14" s="8" t="s">
        <v>15</v>
      </c>
      <c r="B14" s="13" t="n">
        <v>34154</v>
      </c>
      <c r="C14" s="10"/>
      <c r="D14" s="10"/>
      <c r="E14" s="10"/>
      <c r="F14" s="10"/>
      <c r="G14" s="10" t="n">
        <v>11.5</v>
      </c>
      <c r="H14" s="11"/>
      <c r="I14" s="11"/>
      <c r="J14" s="11" t="n">
        <f aca="false">60-ROUND(14.41*LN(G14*0.3048),1)</f>
        <v>41.9</v>
      </c>
      <c r="K14" s="12" t="n">
        <f aca="false">AVERAGE(H14,I14,J14)</f>
        <v>41.9</v>
      </c>
    </row>
    <row r="15" customFormat="false" ht="16.4" hidden="false" customHeight="false" outlineLevel="0" collapsed="false">
      <c r="A15" s="8" t="s">
        <v>15</v>
      </c>
      <c r="B15" s="13" t="n">
        <v>34157</v>
      </c>
      <c r="C15" s="10"/>
      <c r="D15" s="10"/>
      <c r="E15" s="10"/>
      <c r="F15" s="10"/>
      <c r="G15" s="10" t="n">
        <v>14.5</v>
      </c>
      <c r="H15" s="11"/>
      <c r="I15" s="11"/>
      <c r="J15" s="11" t="n">
        <f aca="false">60-ROUND(14.41*LN(G15*0.3048),1)</f>
        <v>38.6</v>
      </c>
      <c r="K15" s="12" t="n">
        <f aca="false">AVERAGE(H15,I15,J15)</f>
        <v>38.6</v>
      </c>
    </row>
    <row r="16" customFormat="false" ht="16.4" hidden="false" customHeight="false" outlineLevel="0" collapsed="false">
      <c r="A16" s="8" t="s">
        <v>15</v>
      </c>
      <c r="B16" s="13" t="n">
        <v>34160</v>
      </c>
      <c r="C16" s="10"/>
      <c r="D16" s="10"/>
      <c r="E16" s="10"/>
      <c r="F16" s="10"/>
      <c r="G16" s="10" t="n">
        <v>13.5</v>
      </c>
      <c r="H16" s="11"/>
      <c r="I16" s="11"/>
      <c r="J16" s="11" t="n">
        <f aca="false">60-ROUND(14.41*LN(G16*0.3048),1)</f>
        <v>39.6</v>
      </c>
      <c r="K16" s="12" t="n">
        <f aca="false">AVERAGE(H16,I16,J16)</f>
        <v>39.6</v>
      </c>
    </row>
    <row r="17" customFormat="false" ht="16.4" hidden="false" customHeight="false" outlineLevel="0" collapsed="false">
      <c r="A17" s="8" t="s">
        <v>15</v>
      </c>
      <c r="B17" s="13" t="n">
        <v>34161</v>
      </c>
      <c r="C17" s="10"/>
      <c r="D17" s="10"/>
      <c r="E17" s="10"/>
      <c r="F17" s="10"/>
      <c r="G17" s="10" t="n">
        <v>13.7</v>
      </c>
      <c r="H17" s="11"/>
      <c r="I17" s="11"/>
      <c r="J17" s="11" t="n">
        <f aca="false">60-ROUND(14.41*LN(G17*0.3048),1)</f>
        <v>39.4</v>
      </c>
      <c r="K17" s="12" t="n">
        <f aca="false">AVERAGE(H17,I17,J17)</f>
        <v>39.4</v>
      </c>
    </row>
    <row r="18" customFormat="false" ht="16.4" hidden="false" customHeight="false" outlineLevel="0" collapsed="false">
      <c r="A18" s="8" t="s">
        <v>15</v>
      </c>
      <c r="B18" s="13" t="n">
        <v>34162</v>
      </c>
      <c r="C18" s="10"/>
      <c r="D18" s="10"/>
      <c r="E18" s="10"/>
      <c r="F18" s="10"/>
      <c r="G18" s="10" t="n">
        <v>11</v>
      </c>
      <c r="H18" s="11"/>
      <c r="I18" s="11"/>
      <c r="J18" s="11" t="n">
        <f aca="false">60-ROUND(14.41*LN(G18*0.3048),1)</f>
        <v>42.6</v>
      </c>
      <c r="K18" s="12" t="n">
        <f aca="false">AVERAGE(H18,I18,J18)</f>
        <v>42.6</v>
      </c>
    </row>
    <row r="19" customFormat="false" ht="16.4" hidden="false" customHeight="false" outlineLevel="0" collapsed="false">
      <c r="A19" s="8" t="s">
        <v>15</v>
      </c>
      <c r="B19" s="13" t="n">
        <v>34164</v>
      </c>
      <c r="C19" s="10"/>
      <c r="D19" s="10"/>
      <c r="E19" s="10"/>
      <c r="F19" s="10"/>
      <c r="G19" s="10" t="n">
        <v>13.5</v>
      </c>
      <c r="H19" s="11"/>
      <c r="I19" s="11"/>
      <c r="J19" s="11" t="n">
        <f aca="false">60-ROUND(14.41*LN(G19*0.3048),1)</f>
        <v>39.6</v>
      </c>
      <c r="K19" s="12" t="n">
        <f aca="false">AVERAGE(H19,I19,J19)</f>
        <v>39.6</v>
      </c>
    </row>
    <row r="20" customFormat="false" ht="16.4" hidden="false" customHeight="false" outlineLevel="0" collapsed="false">
      <c r="A20" s="8" t="s">
        <v>15</v>
      </c>
      <c r="B20" s="13" t="n">
        <v>34167</v>
      </c>
      <c r="C20" s="10"/>
      <c r="D20" s="10"/>
      <c r="E20" s="10"/>
      <c r="F20" s="10"/>
      <c r="G20" s="10" t="n">
        <v>12.5</v>
      </c>
      <c r="H20" s="11"/>
      <c r="I20" s="11"/>
      <c r="J20" s="11" t="n">
        <f aca="false">60-ROUND(14.41*LN(G20*0.3048),1)</f>
        <v>40.7</v>
      </c>
      <c r="K20" s="12" t="n">
        <f aca="false">AVERAGE(H20,I20,J20)</f>
        <v>40.7</v>
      </c>
    </row>
    <row r="21" customFormat="false" ht="16.4" hidden="false" customHeight="false" outlineLevel="0" collapsed="false">
      <c r="A21" s="8" t="s">
        <v>15</v>
      </c>
      <c r="B21" s="13" t="n">
        <v>34168</v>
      </c>
      <c r="C21" s="10"/>
      <c r="D21" s="10"/>
      <c r="E21" s="10"/>
      <c r="F21" s="10"/>
      <c r="G21" s="10" t="n">
        <v>12</v>
      </c>
      <c r="H21" s="11"/>
      <c r="I21" s="11"/>
      <c r="J21" s="11" t="n">
        <f aca="false">60-ROUND(14.41*LN(G21*0.3048),1)</f>
        <v>41.3</v>
      </c>
      <c r="K21" s="12" t="n">
        <f aca="false">AVERAGE(H21,I21,J21)</f>
        <v>41.3</v>
      </c>
    </row>
    <row r="22" customFormat="false" ht="16.4" hidden="false" customHeight="false" outlineLevel="0" collapsed="false">
      <c r="A22" s="8" t="s">
        <v>15</v>
      </c>
      <c r="B22" s="13" t="n">
        <v>34169</v>
      </c>
      <c r="C22" s="10"/>
      <c r="D22" s="10"/>
      <c r="E22" s="10"/>
      <c r="F22" s="10"/>
      <c r="G22" s="10" t="n">
        <v>10.5</v>
      </c>
      <c r="H22" s="11"/>
      <c r="I22" s="11"/>
      <c r="J22" s="11" t="n">
        <f aca="false">60-ROUND(14.41*LN(G22*0.3048),1)</f>
        <v>43.2</v>
      </c>
      <c r="K22" s="12" t="n">
        <f aca="false">AVERAGE(H22,I22,J22)</f>
        <v>43.2</v>
      </c>
    </row>
    <row r="23" customFormat="false" ht="16.4" hidden="false" customHeight="false" outlineLevel="0" collapsed="false">
      <c r="A23" s="8" t="s">
        <v>15</v>
      </c>
      <c r="B23" s="13" t="n">
        <v>34170</v>
      </c>
      <c r="C23" s="10"/>
      <c r="D23" s="10"/>
      <c r="E23" s="10"/>
      <c r="F23" s="10"/>
      <c r="G23" s="10" t="n">
        <v>8.5</v>
      </c>
      <c r="H23" s="11"/>
      <c r="I23" s="11"/>
      <c r="J23" s="11" t="n">
        <f aca="false">60-ROUND(14.41*LN(G23*0.3048),1)</f>
        <v>46.3</v>
      </c>
      <c r="K23" s="12" t="n">
        <f aca="false">AVERAGE(H23,I23,J23)</f>
        <v>46.3</v>
      </c>
    </row>
    <row r="24" customFormat="false" ht="16.4" hidden="false" customHeight="false" outlineLevel="0" collapsed="false">
      <c r="A24" s="8" t="s">
        <v>15</v>
      </c>
      <c r="B24" s="13" t="n">
        <v>34175</v>
      </c>
      <c r="C24" s="10"/>
      <c r="D24" s="10"/>
      <c r="E24" s="10"/>
      <c r="F24" s="10"/>
      <c r="G24" s="10" t="n">
        <v>10</v>
      </c>
      <c r="H24" s="11"/>
      <c r="I24" s="11"/>
      <c r="J24" s="11" t="n">
        <f aca="false">60-ROUND(14.41*LN(G24*0.3048),1)</f>
        <v>43.9</v>
      </c>
      <c r="K24" s="12" t="n">
        <f aca="false">AVERAGE(H24,I24,J24)</f>
        <v>43.9</v>
      </c>
    </row>
    <row r="25" customFormat="false" ht="16.4" hidden="false" customHeight="false" outlineLevel="0" collapsed="false">
      <c r="A25" s="8" t="s">
        <v>15</v>
      </c>
      <c r="B25" s="13" t="n">
        <v>34176</v>
      </c>
      <c r="C25" s="10"/>
      <c r="D25" s="10"/>
      <c r="E25" s="10"/>
      <c r="F25" s="10"/>
      <c r="G25" s="10" t="n">
        <v>10</v>
      </c>
      <c r="H25" s="11"/>
      <c r="I25" s="11"/>
      <c r="J25" s="11" t="n">
        <f aca="false">60-ROUND(14.41*LN(G25*0.3048),1)</f>
        <v>43.9</v>
      </c>
      <c r="K25" s="12" t="n">
        <f aca="false">AVERAGE(H25,I25,J25)</f>
        <v>43.9</v>
      </c>
    </row>
    <row r="26" customFormat="false" ht="16.4" hidden="false" customHeight="false" outlineLevel="0" collapsed="false">
      <c r="A26" s="8" t="s">
        <v>15</v>
      </c>
      <c r="B26" s="13" t="n">
        <v>34177</v>
      </c>
      <c r="C26" s="10"/>
      <c r="D26" s="10"/>
      <c r="E26" s="10"/>
      <c r="F26" s="10"/>
      <c r="G26" s="10" t="n">
        <v>9</v>
      </c>
      <c r="H26" s="11"/>
      <c r="I26" s="11"/>
      <c r="J26" s="11" t="n">
        <f aca="false">60-ROUND(14.41*LN(G26*0.3048),1)</f>
        <v>45.5</v>
      </c>
      <c r="K26" s="12" t="n">
        <f aca="false">AVERAGE(H26,I26,J26)</f>
        <v>45.5</v>
      </c>
    </row>
    <row r="27" customFormat="false" ht="16.4" hidden="false" customHeight="false" outlineLevel="0" collapsed="false">
      <c r="A27" s="8" t="s">
        <v>15</v>
      </c>
      <c r="B27" s="13" t="n">
        <v>34183</v>
      </c>
      <c r="C27" s="10"/>
      <c r="D27" s="10"/>
      <c r="E27" s="10"/>
      <c r="F27" s="10"/>
      <c r="G27" s="10" t="n">
        <v>10</v>
      </c>
      <c r="H27" s="11"/>
      <c r="I27" s="11"/>
      <c r="J27" s="11" t="n">
        <f aca="false">60-ROUND(14.41*LN(G27*0.3048),1)</f>
        <v>43.9</v>
      </c>
      <c r="K27" s="12" t="n">
        <f aca="false">AVERAGE(H27,I27,J27)</f>
        <v>43.9</v>
      </c>
    </row>
    <row r="28" customFormat="false" ht="16.4" hidden="false" customHeight="false" outlineLevel="0" collapsed="false">
      <c r="A28" s="8" t="s">
        <v>15</v>
      </c>
      <c r="B28" s="13" t="n">
        <v>34185</v>
      </c>
      <c r="C28" s="10"/>
      <c r="D28" s="10"/>
      <c r="E28" s="10"/>
      <c r="F28" s="10"/>
      <c r="G28" s="10" t="n">
        <v>9.5</v>
      </c>
      <c r="H28" s="11"/>
      <c r="I28" s="11"/>
      <c r="J28" s="11" t="n">
        <f aca="false">60-ROUND(14.41*LN(G28*0.3048),1)</f>
        <v>44.7</v>
      </c>
      <c r="K28" s="12" t="n">
        <f aca="false">AVERAGE(H28,I28,J28)</f>
        <v>44.7</v>
      </c>
    </row>
    <row r="29" customFormat="false" ht="16.4" hidden="false" customHeight="false" outlineLevel="0" collapsed="false">
      <c r="A29" s="8" t="s">
        <v>15</v>
      </c>
      <c r="B29" s="13" t="n">
        <v>34187</v>
      </c>
      <c r="C29" s="10"/>
      <c r="D29" s="10"/>
      <c r="E29" s="10"/>
      <c r="F29" s="10"/>
      <c r="G29" s="10" t="n">
        <v>9.3</v>
      </c>
      <c r="H29" s="11"/>
      <c r="I29" s="11"/>
      <c r="J29" s="11" t="n">
        <f aca="false">60-ROUND(14.41*LN(G29*0.3048),1)</f>
        <v>45</v>
      </c>
      <c r="K29" s="12" t="n">
        <f aca="false">AVERAGE(H29,I29,J29)</f>
        <v>45</v>
      </c>
    </row>
    <row r="30" customFormat="false" ht="16.4" hidden="false" customHeight="false" outlineLevel="0" collapsed="false">
      <c r="A30" s="8" t="s">
        <v>15</v>
      </c>
      <c r="B30" s="13" t="n">
        <v>34188</v>
      </c>
      <c r="C30" s="10"/>
      <c r="D30" s="10"/>
      <c r="E30" s="10"/>
      <c r="F30" s="10"/>
      <c r="G30" s="10" t="n">
        <v>8.5</v>
      </c>
      <c r="H30" s="11"/>
      <c r="I30" s="11"/>
      <c r="J30" s="11" t="n">
        <f aca="false">60-ROUND(14.41*LN(G30*0.3048),1)</f>
        <v>46.3</v>
      </c>
      <c r="K30" s="12" t="n">
        <f aca="false">AVERAGE(H30,I30,J30)</f>
        <v>46.3</v>
      </c>
    </row>
    <row r="31" customFormat="false" ht="16.4" hidden="false" customHeight="false" outlineLevel="0" collapsed="false">
      <c r="A31" s="8" t="s">
        <v>15</v>
      </c>
      <c r="B31" s="13" t="n">
        <v>34193</v>
      </c>
      <c r="C31" s="10"/>
      <c r="D31" s="10"/>
      <c r="E31" s="10"/>
      <c r="F31" s="10"/>
      <c r="G31" s="10" t="n">
        <v>12.5</v>
      </c>
      <c r="H31" s="11"/>
      <c r="I31" s="11"/>
      <c r="J31" s="11" t="n">
        <f aca="false">60-ROUND(14.41*LN(G31*0.3048),1)</f>
        <v>40.7</v>
      </c>
      <c r="K31" s="12" t="n">
        <f aca="false">AVERAGE(H31,I31,J31)</f>
        <v>40.7</v>
      </c>
    </row>
    <row r="32" customFormat="false" ht="16.4" hidden="false" customHeight="false" outlineLevel="0" collapsed="false">
      <c r="A32" s="8" t="s">
        <v>15</v>
      </c>
      <c r="B32" s="13" t="n">
        <v>34196</v>
      </c>
      <c r="C32" s="10"/>
      <c r="D32" s="10"/>
      <c r="E32" s="10"/>
      <c r="F32" s="10"/>
      <c r="G32" s="10" t="n">
        <v>9.5</v>
      </c>
      <c r="H32" s="11"/>
      <c r="I32" s="11"/>
      <c r="J32" s="11" t="n">
        <f aca="false">60-ROUND(14.41*LN(G32*0.3048),1)</f>
        <v>44.7</v>
      </c>
      <c r="K32" s="12" t="n">
        <f aca="false">AVERAGE(H32,I32,J32)</f>
        <v>44.7</v>
      </c>
    </row>
    <row r="33" customFormat="false" ht="16.4" hidden="false" customHeight="false" outlineLevel="0" collapsed="false">
      <c r="A33" s="8" t="s">
        <v>15</v>
      </c>
      <c r="B33" s="13" t="n">
        <v>34198</v>
      </c>
      <c r="C33" s="10"/>
      <c r="D33" s="10"/>
      <c r="E33" s="10"/>
      <c r="F33" s="10"/>
      <c r="G33" s="10" t="n">
        <v>9.5</v>
      </c>
      <c r="H33" s="11"/>
      <c r="I33" s="11"/>
      <c r="J33" s="11" t="n">
        <f aca="false">60-ROUND(14.41*LN(G33*0.3048),1)</f>
        <v>44.7</v>
      </c>
      <c r="K33" s="12" t="n">
        <f aca="false">AVERAGE(H33,I33,J33)</f>
        <v>44.7</v>
      </c>
    </row>
    <row r="34" customFormat="false" ht="16.4" hidden="false" customHeight="false" outlineLevel="0" collapsed="false">
      <c r="A34" s="8" t="s">
        <v>15</v>
      </c>
      <c r="B34" s="13" t="n">
        <v>34202</v>
      </c>
      <c r="C34" s="10"/>
      <c r="D34" s="10"/>
      <c r="E34" s="10"/>
      <c r="F34" s="10"/>
      <c r="G34" s="10" t="n">
        <v>9</v>
      </c>
      <c r="H34" s="11"/>
      <c r="I34" s="11"/>
      <c r="J34" s="11" t="n">
        <f aca="false">60-ROUND(14.41*LN(G34*0.3048),1)</f>
        <v>45.5</v>
      </c>
      <c r="K34" s="12" t="n">
        <f aca="false">AVERAGE(H34,I34,J34)</f>
        <v>45.5</v>
      </c>
    </row>
    <row r="35" customFormat="false" ht="16.4" hidden="false" customHeight="false" outlineLevel="0" collapsed="false">
      <c r="A35" s="8" t="s">
        <v>15</v>
      </c>
      <c r="B35" s="13" t="n">
        <v>34204</v>
      </c>
      <c r="C35" s="10"/>
      <c r="D35" s="10"/>
      <c r="E35" s="10"/>
      <c r="F35" s="10"/>
      <c r="G35" s="10" t="n">
        <v>7.5</v>
      </c>
      <c r="H35" s="11"/>
      <c r="I35" s="11"/>
      <c r="J35" s="11" t="n">
        <f aca="false">60-ROUND(14.41*LN(G35*0.3048),1)</f>
        <v>48.1</v>
      </c>
      <c r="K35" s="12" t="n">
        <f aca="false">AVERAGE(H35,I35,J35)</f>
        <v>48.1</v>
      </c>
    </row>
    <row r="36" customFormat="false" ht="16.4" hidden="false" customHeight="false" outlineLevel="0" collapsed="false">
      <c r="A36" s="8" t="s">
        <v>15</v>
      </c>
      <c r="B36" s="13" t="n">
        <v>34209</v>
      </c>
      <c r="C36" s="10"/>
      <c r="D36" s="10"/>
      <c r="E36" s="10"/>
      <c r="F36" s="10"/>
      <c r="G36" s="10" t="n">
        <v>9.5</v>
      </c>
      <c r="H36" s="11"/>
      <c r="I36" s="11"/>
      <c r="J36" s="11" t="n">
        <f aca="false">60-ROUND(14.41*LN(G36*0.3048),1)</f>
        <v>44.7</v>
      </c>
      <c r="K36" s="12" t="n">
        <f aca="false">AVERAGE(H36,I36,J36)</f>
        <v>44.7</v>
      </c>
    </row>
    <row r="37" customFormat="false" ht="16.4" hidden="false" customHeight="false" outlineLevel="0" collapsed="false">
      <c r="A37" s="8" t="s">
        <v>15</v>
      </c>
      <c r="B37" s="13" t="n">
        <v>34210</v>
      </c>
      <c r="C37" s="10"/>
      <c r="D37" s="10"/>
      <c r="E37" s="10"/>
      <c r="F37" s="10"/>
      <c r="G37" s="10" t="n">
        <v>8</v>
      </c>
      <c r="H37" s="11"/>
      <c r="I37" s="11"/>
      <c r="J37" s="11" t="n">
        <f aca="false">60-ROUND(14.41*LN(G37*0.3048),1)</f>
        <v>47.2</v>
      </c>
      <c r="K37" s="12" t="n">
        <f aca="false">AVERAGE(H37,I37,J37)</f>
        <v>47.2</v>
      </c>
    </row>
    <row r="38" customFormat="false" ht="16.4" hidden="false" customHeight="false" outlineLevel="0" collapsed="false">
      <c r="A38" s="8" t="s">
        <v>15</v>
      </c>
      <c r="B38" s="13" t="n">
        <v>34215</v>
      </c>
      <c r="C38" s="10"/>
      <c r="D38" s="10"/>
      <c r="E38" s="10"/>
      <c r="F38" s="10"/>
      <c r="G38" s="10" t="n">
        <v>6</v>
      </c>
      <c r="H38" s="11"/>
      <c r="I38" s="11"/>
      <c r="J38" s="11" t="n">
        <f aca="false">60-ROUND(14.41*LN(G38*0.3048),1)</f>
        <v>51.3</v>
      </c>
      <c r="K38" s="12" t="n">
        <f aca="false">AVERAGE(H38,I38,J38)</f>
        <v>51.3</v>
      </c>
    </row>
    <row r="39" customFormat="false" ht="16.4" hidden="false" customHeight="false" outlineLevel="0" collapsed="false">
      <c r="A39" s="8" t="s">
        <v>15</v>
      </c>
      <c r="B39" s="13" t="n">
        <v>34216</v>
      </c>
      <c r="C39" s="10"/>
      <c r="D39" s="10"/>
      <c r="E39" s="10"/>
      <c r="F39" s="10"/>
      <c r="G39" s="10" t="n">
        <v>7.5</v>
      </c>
      <c r="H39" s="11"/>
      <c r="I39" s="11"/>
      <c r="J39" s="11" t="n">
        <f aca="false">60-ROUND(14.41*LN(G39*0.3048),1)</f>
        <v>48.1</v>
      </c>
      <c r="K39" s="12" t="n">
        <f aca="false">AVERAGE(H39,I39,J39)</f>
        <v>48.1</v>
      </c>
    </row>
    <row r="40" customFormat="false" ht="16.4" hidden="false" customHeight="false" outlineLevel="0" collapsed="false">
      <c r="A40" s="8" t="s">
        <v>15</v>
      </c>
      <c r="B40" s="13" t="n">
        <v>34217</v>
      </c>
      <c r="C40" s="10"/>
      <c r="D40" s="10"/>
      <c r="E40" s="10"/>
      <c r="F40" s="10"/>
      <c r="G40" s="10" t="n">
        <v>8</v>
      </c>
      <c r="H40" s="11"/>
      <c r="I40" s="11"/>
      <c r="J40" s="11" t="n">
        <f aca="false">60-ROUND(14.41*LN(G40*0.3048),1)</f>
        <v>47.2</v>
      </c>
      <c r="K40" s="12" t="n">
        <f aca="false">AVERAGE(H40,I40,J40)</f>
        <v>47.2</v>
      </c>
    </row>
    <row r="41" customFormat="false" ht="16.4" hidden="false" customHeight="false" outlineLevel="0" collapsed="false">
      <c r="A41" s="8" t="s">
        <v>15</v>
      </c>
      <c r="B41" s="13" t="n">
        <v>34218</v>
      </c>
      <c r="C41" s="10"/>
      <c r="D41" s="10"/>
      <c r="E41" s="10"/>
      <c r="F41" s="10"/>
      <c r="G41" s="10" t="n">
        <v>9.5</v>
      </c>
      <c r="H41" s="11"/>
      <c r="I41" s="11"/>
      <c r="J41" s="11" t="n">
        <f aca="false">60-ROUND(14.41*LN(G41*0.3048),1)</f>
        <v>44.7</v>
      </c>
      <c r="K41" s="12" t="n">
        <f aca="false">AVERAGE(H41,I41,J41)</f>
        <v>44.7</v>
      </c>
    </row>
    <row r="42" customFormat="false" ht="16.4" hidden="false" customHeight="false" outlineLevel="0" collapsed="false">
      <c r="A42" s="8" t="s">
        <v>15</v>
      </c>
      <c r="B42" s="13" t="n">
        <v>34223</v>
      </c>
      <c r="C42" s="10"/>
      <c r="D42" s="10"/>
      <c r="E42" s="10"/>
      <c r="F42" s="10"/>
      <c r="G42" s="10" t="n">
        <v>8.5</v>
      </c>
      <c r="H42" s="11"/>
      <c r="I42" s="11"/>
      <c r="J42" s="11" t="n">
        <f aca="false">60-ROUND(14.41*LN(G42*0.3048),1)</f>
        <v>46.3</v>
      </c>
      <c r="K42" s="12" t="n">
        <f aca="false">AVERAGE(H42,I42,J42)</f>
        <v>46.3</v>
      </c>
    </row>
    <row r="43" customFormat="false" ht="16.4" hidden="false" customHeight="false" outlineLevel="0" collapsed="false">
      <c r="A43" s="8" t="s">
        <v>15</v>
      </c>
      <c r="B43" s="13" t="n">
        <v>34230</v>
      </c>
      <c r="C43" s="10"/>
      <c r="D43" s="10"/>
      <c r="E43" s="10"/>
      <c r="F43" s="10"/>
      <c r="G43" s="10" t="n">
        <v>9</v>
      </c>
      <c r="H43" s="11"/>
      <c r="I43" s="11"/>
      <c r="J43" s="11" t="n">
        <f aca="false">60-ROUND(14.41*LN(G43*0.3048),1)</f>
        <v>45.5</v>
      </c>
      <c r="K43" s="12" t="n">
        <f aca="false">AVERAGE(H43,I43,J43)</f>
        <v>45.5</v>
      </c>
    </row>
    <row r="44" customFormat="false" ht="16.4" hidden="false" customHeight="false" outlineLevel="0" collapsed="false">
      <c r="A44" s="8" t="s">
        <v>15</v>
      </c>
      <c r="B44" s="13" t="n">
        <v>34233</v>
      </c>
      <c r="C44" s="10"/>
      <c r="D44" s="10"/>
      <c r="E44" s="10"/>
      <c r="F44" s="10"/>
      <c r="G44" s="10" t="n">
        <v>11</v>
      </c>
      <c r="H44" s="11"/>
      <c r="I44" s="11"/>
      <c r="J44" s="11" t="n">
        <f aca="false">60-ROUND(14.41*LN(G44*0.3048),1)</f>
        <v>42.6</v>
      </c>
      <c r="K44" s="12" t="n">
        <f aca="false">AVERAGE(H44,I44,J44)</f>
        <v>42.6</v>
      </c>
    </row>
    <row r="45" customFormat="false" ht="16.4" hidden="false" customHeight="false" outlineLevel="0" collapsed="false">
      <c r="A45" s="8" t="s">
        <v>15</v>
      </c>
      <c r="B45" s="13" t="n">
        <v>34495</v>
      </c>
      <c r="C45" s="10"/>
      <c r="D45" s="10"/>
      <c r="E45" s="10"/>
      <c r="F45" s="10"/>
      <c r="G45" s="10" t="n">
        <v>14</v>
      </c>
      <c r="H45" s="11"/>
      <c r="I45" s="11"/>
      <c r="J45" s="11" t="n">
        <f aca="false">60-ROUND(14.41*LN(G45*0.3048),1)</f>
        <v>39.1</v>
      </c>
      <c r="K45" s="12" t="n">
        <f aca="false">AVERAGE(H45,I45,J45)</f>
        <v>39.1</v>
      </c>
    </row>
    <row r="46" customFormat="false" ht="16.4" hidden="false" customHeight="false" outlineLevel="0" collapsed="false">
      <c r="A46" s="8" t="s">
        <v>15</v>
      </c>
      <c r="B46" s="13" t="n">
        <v>34502</v>
      </c>
      <c r="C46" s="10"/>
      <c r="D46" s="10"/>
      <c r="E46" s="10"/>
      <c r="F46" s="10"/>
      <c r="G46" s="10" t="n">
        <v>14.5</v>
      </c>
      <c r="H46" s="11"/>
      <c r="I46" s="11"/>
      <c r="J46" s="11" t="n">
        <f aca="false">60-ROUND(14.41*LN(G46*0.3048),1)</f>
        <v>38.6</v>
      </c>
      <c r="K46" s="12" t="n">
        <f aca="false">AVERAGE(H46,I46,J46)</f>
        <v>38.6</v>
      </c>
    </row>
    <row r="47" customFormat="false" ht="16.4" hidden="false" customHeight="false" outlineLevel="0" collapsed="false">
      <c r="A47" s="8" t="s">
        <v>15</v>
      </c>
      <c r="B47" s="13" t="n">
        <v>34511</v>
      </c>
      <c r="C47" s="10"/>
      <c r="D47" s="10"/>
      <c r="E47" s="10"/>
      <c r="F47" s="10"/>
      <c r="G47" s="10" t="n">
        <v>10</v>
      </c>
      <c r="H47" s="11"/>
      <c r="I47" s="11"/>
      <c r="J47" s="11" t="n">
        <f aca="false">60-ROUND(14.41*LN(G47*0.3048),1)</f>
        <v>43.9</v>
      </c>
      <c r="K47" s="12" t="n">
        <f aca="false">AVERAGE(H47,I47,J47)</f>
        <v>43.9</v>
      </c>
    </row>
    <row r="48" customFormat="false" ht="16.4" hidden="false" customHeight="false" outlineLevel="0" collapsed="false">
      <c r="A48" s="8" t="s">
        <v>15</v>
      </c>
      <c r="B48" s="13" t="n">
        <v>34520</v>
      </c>
      <c r="C48" s="10"/>
      <c r="D48" s="10"/>
      <c r="E48" s="10"/>
      <c r="F48" s="10"/>
      <c r="G48" s="10" t="n">
        <v>11</v>
      </c>
      <c r="H48" s="11"/>
      <c r="I48" s="11"/>
      <c r="J48" s="11" t="n">
        <f aca="false">60-ROUND(14.41*LN(G48*0.3048),1)</f>
        <v>42.6</v>
      </c>
      <c r="K48" s="12" t="n">
        <f aca="false">AVERAGE(H48,I48,J48)</f>
        <v>42.6</v>
      </c>
    </row>
    <row r="49" customFormat="false" ht="16.4" hidden="false" customHeight="false" outlineLevel="0" collapsed="false">
      <c r="A49" s="8" t="s">
        <v>15</v>
      </c>
      <c r="B49" s="13" t="n">
        <v>34533</v>
      </c>
      <c r="C49" s="10"/>
      <c r="D49" s="10"/>
      <c r="E49" s="10"/>
      <c r="F49" s="10"/>
      <c r="G49" s="10" t="n">
        <v>9</v>
      </c>
      <c r="H49" s="11"/>
      <c r="I49" s="11"/>
      <c r="J49" s="11" t="n">
        <f aca="false">60-ROUND(14.41*LN(G49*0.3048),1)</f>
        <v>45.5</v>
      </c>
      <c r="K49" s="12" t="n">
        <f aca="false">AVERAGE(H49,I49,J49)</f>
        <v>45.5</v>
      </c>
    </row>
    <row r="50" customFormat="false" ht="16.4" hidden="false" customHeight="false" outlineLevel="0" collapsed="false">
      <c r="A50" s="8" t="s">
        <v>15</v>
      </c>
      <c r="B50" s="13" t="n">
        <v>34543</v>
      </c>
      <c r="C50" s="10"/>
      <c r="D50" s="10"/>
      <c r="E50" s="10"/>
      <c r="F50" s="10"/>
      <c r="G50" s="10" t="n">
        <v>8.5</v>
      </c>
      <c r="H50" s="11"/>
      <c r="I50" s="11"/>
      <c r="J50" s="11" t="n">
        <f aca="false">60-ROUND(14.41*LN(G50*0.3048),1)</f>
        <v>46.3</v>
      </c>
      <c r="K50" s="12" t="n">
        <f aca="false">AVERAGE(H50,I50,J50)</f>
        <v>46.3</v>
      </c>
    </row>
    <row r="51" customFormat="false" ht="16.4" hidden="false" customHeight="false" outlineLevel="0" collapsed="false">
      <c r="A51" s="8" t="s">
        <v>15</v>
      </c>
      <c r="B51" s="13" t="n">
        <v>34561</v>
      </c>
      <c r="C51" s="10"/>
      <c r="D51" s="10"/>
      <c r="E51" s="10"/>
      <c r="F51" s="10"/>
      <c r="G51" s="10" t="n">
        <v>7</v>
      </c>
      <c r="H51" s="11"/>
      <c r="I51" s="11"/>
      <c r="J51" s="11" t="n">
        <f aca="false">60-ROUND(14.41*LN(G51*0.3048),1)</f>
        <v>49.1</v>
      </c>
      <c r="K51" s="12" t="n">
        <f aca="false">AVERAGE(H51,I51,J51)</f>
        <v>49.1</v>
      </c>
    </row>
    <row r="52" customFormat="false" ht="16.4" hidden="false" customHeight="false" outlineLevel="0" collapsed="false">
      <c r="A52" s="8" t="s">
        <v>15</v>
      </c>
      <c r="B52" s="13" t="n">
        <v>34574</v>
      </c>
      <c r="C52" s="10"/>
      <c r="D52" s="10"/>
      <c r="E52" s="10"/>
      <c r="F52" s="10"/>
      <c r="G52" s="10" t="n">
        <v>6</v>
      </c>
      <c r="H52" s="11"/>
      <c r="I52" s="11"/>
      <c r="J52" s="11" t="n">
        <f aca="false">60-ROUND(14.41*LN(G52*0.3048),1)</f>
        <v>51.3</v>
      </c>
      <c r="K52" s="12" t="n">
        <f aca="false">AVERAGE(H52,I52,J52)</f>
        <v>51.3</v>
      </c>
    </row>
    <row r="53" customFormat="false" ht="16.4" hidden="false" customHeight="false" outlineLevel="0" collapsed="false">
      <c r="A53" s="8" t="s">
        <v>15</v>
      </c>
      <c r="B53" s="13" t="n">
        <v>34591</v>
      </c>
      <c r="C53" s="10"/>
      <c r="D53" s="10"/>
      <c r="E53" s="10"/>
      <c r="F53" s="10"/>
      <c r="G53" s="10" t="n">
        <v>5.5</v>
      </c>
      <c r="H53" s="11"/>
      <c r="I53" s="11"/>
      <c r="J53" s="11" t="n">
        <f aca="false">60-ROUND(14.41*LN(G53*0.3048),1)</f>
        <v>52.6</v>
      </c>
      <c r="K53" s="12" t="n">
        <f aca="false">AVERAGE(H53,I53,J53)</f>
        <v>52.6</v>
      </c>
    </row>
    <row r="54" customFormat="false" ht="16.4" hidden="false" customHeight="false" outlineLevel="0" collapsed="false">
      <c r="A54" s="8" t="s">
        <v>15</v>
      </c>
      <c r="B54" s="13" t="n">
        <v>34847</v>
      </c>
      <c r="C54" s="10"/>
      <c r="D54" s="10"/>
      <c r="E54" s="10"/>
      <c r="F54" s="10"/>
      <c r="G54" s="10" t="n">
        <v>13.5</v>
      </c>
      <c r="H54" s="11"/>
      <c r="I54" s="11"/>
      <c r="J54" s="11" t="n">
        <f aca="false">60-ROUND(14.41*LN(G54*0.3048),1)</f>
        <v>39.6</v>
      </c>
      <c r="K54" s="12" t="n">
        <f aca="false">AVERAGE(H54,I54,J54)</f>
        <v>39.6</v>
      </c>
    </row>
    <row r="55" customFormat="false" ht="16.4" hidden="false" customHeight="false" outlineLevel="0" collapsed="false">
      <c r="A55" s="8" t="s">
        <v>15</v>
      </c>
      <c r="B55" s="13" t="n">
        <v>34848</v>
      </c>
      <c r="C55" s="10"/>
      <c r="D55" s="10"/>
      <c r="E55" s="10"/>
      <c r="F55" s="10"/>
      <c r="G55" s="10" t="n">
        <v>10</v>
      </c>
      <c r="H55" s="11"/>
      <c r="I55" s="11"/>
      <c r="J55" s="11" t="n">
        <f aca="false">60-ROUND(14.41*LN(G55*0.3048),1)</f>
        <v>43.9</v>
      </c>
      <c r="K55" s="12" t="n">
        <f aca="false">AVERAGE(H55,I55,J55)</f>
        <v>43.9</v>
      </c>
    </row>
    <row r="56" customFormat="false" ht="16.4" hidden="false" customHeight="false" outlineLevel="0" collapsed="false">
      <c r="A56" s="8" t="s">
        <v>15</v>
      </c>
      <c r="B56" s="13" t="n">
        <v>34853</v>
      </c>
      <c r="C56" s="10"/>
      <c r="D56" s="10"/>
      <c r="E56" s="10"/>
      <c r="F56" s="10"/>
      <c r="G56" s="10" t="n">
        <v>13.5</v>
      </c>
      <c r="H56" s="11"/>
      <c r="I56" s="11"/>
      <c r="J56" s="11" t="n">
        <f aca="false">60-ROUND(14.41*LN(G56*0.3048),1)</f>
        <v>39.6</v>
      </c>
      <c r="K56" s="12" t="n">
        <f aca="false">AVERAGE(H56,I56,J56)</f>
        <v>39.6</v>
      </c>
    </row>
    <row r="57" customFormat="false" ht="16.4" hidden="false" customHeight="false" outlineLevel="0" collapsed="false">
      <c r="A57" s="8" t="s">
        <v>15</v>
      </c>
      <c r="B57" s="13" t="n">
        <v>34857</v>
      </c>
      <c r="C57" s="10"/>
      <c r="D57" s="10"/>
      <c r="E57" s="10"/>
      <c r="F57" s="10"/>
      <c r="G57" s="10" t="n">
        <v>10.5</v>
      </c>
      <c r="H57" s="11"/>
      <c r="I57" s="11"/>
      <c r="J57" s="11" t="n">
        <f aca="false">60-ROUND(14.41*LN(G57*0.3048),1)</f>
        <v>43.2</v>
      </c>
      <c r="K57" s="12" t="n">
        <f aca="false">AVERAGE(H57,I57,J57)</f>
        <v>43.2</v>
      </c>
    </row>
    <row r="58" customFormat="false" ht="16.4" hidden="false" customHeight="false" outlineLevel="0" collapsed="false">
      <c r="A58" s="8" t="s">
        <v>15</v>
      </c>
      <c r="B58" s="13" t="n">
        <v>34859</v>
      </c>
      <c r="C58" s="10"/>
      <c r="D58" s="10"/>
      <c r="E58" s="10"/>
      <c r="F58" s="10"/>
      <c r="G58" s="10" t="n">
        <v>12.5</v>
      </c>
      <c r="H58" s="11"/>
      <c r="I58" s="11"/>
      <c r="J58" s="11" t="n">
        <f aca="false">60-ROUND(14.41*LN(G58*0.3048),1)</f>
        <v>40.7</v>
      </c>
      <c r="K58" s="12" t="n">
        <f aca="false">AVERAGE(H58,I58,J58)</f>
        <v>40.7</v>
      </c>
    </row>
    <row r="59" customFormat="false" ht="16.4" hidden="false" customHeight="false" outlineLevel="0" collapsed="false">
      <c r="A59" s="8" t="s">
        <v>15</v>
      </c>
      <c r="B59" s="13" t="n">
        <v>34861</v>
      </c>
      <c r="C59" s="10"/>
      <c r="D59" s="10"/>
      <c r="E59" s="10"/>
      <c r="F59" s="10"/>
      <c r="G59" s="10" t="n">
        <v>16</v>
      </c>
      <c r="H59" s="11"/>
      <c r="I59" s="11"/>
      <c r="J59" s="11" t="n">
        <f aca="false">60-ROUND(14.41*LN(G59*0.3048),1)</f>
        <v>37.2</v>
      </c>
      <c r="K59" s="12" t="n">
        <f aca="false">AVERAGE(H59,I59,J59)</f>
        <v>37.2</v>
      </c>
    </row>
    <row r="60" customFormat="false" ht="16.4" hidden="false" customHeight="false" outlineLevel="0" collapsed="false">
      <c r="A60" s="8" t="s">
        <v>15</v>
      </c>
      <c r="B60" s="13" t="n">
        <v>34865</v>
      </c>
      <c r="C60" s="10"/>
      <c r="D60" s="10"/>
      <c r="E60" s="10"/>
      <c r="F60" s="10"/>
      <c r="G60" s="10" t="n">
        <v>11</v>
      </c>
      <c r="H60" s="11"/>
      <c r="I60" s="11"/>
      <c r="J60" s="11" t="n">
        <f aca="false">60-ROUND(14.41*LN(G60*0.3048),1)</f>
        <v>42.6</v>
      </c>
      <c r="K60" s="12" t="n">
        <f aca="false">AVERAGE(H60,I60,J60)</f>
        <v>42.6</v>
      </c>
    </row>
    <row r="61" customFormat="false" ht="16.4" hidden="false" customHeight="false" outlineLevel="0" collapsed="false">
      <c r="A61" s="8" t="s">
        <v>15</v>
      </c>
      <c r="B61" s="13" t="n">
        <v>34866</v>
      </c>
      <c r="C61" s="10"/>
      <c r="D61" s="10"/>
      <c r="E61" s="10"/>
      <c r="F61" s="10"/>
      <c r="G61" s="10" t="n">
        <v>12</v>
      </c>
      <c r="H61" s="11"/>
      <c r="I61" s="11"/>
      <c r="J61" s="11" t="n">
        <f aca="false">60-ROUND(14.41*LN(G61*0.3048),1)</f>
        <v>41.3</v>
      </c>
      <c r="K61" s="12" t="n">
        <f aca="false">AVERAGE(H61,I61,J61)</f>
        <v>41.3</v>
      </c>
    </row>
    <row r="62" customFormat="false" ht="16.4" hidden="false" customHeight="false" outlineLevel="0" collapsed="false">
      <c r="A62" s="8" t="s">
        <v>15</v>
      </c>
      <c r="B62" s="13" t="n">
        <v>34868</v>
      </c>
      <c r="C62" s="10"/>
      <c r="D62" s="10"/>
      <c r="E62" s="10"/>
      <c r="F62" s="10"/>
      <c r="G62" s="10" t="n">
        <v>16</v>
      </c>
      <c r="H62" s="11"/>
      <c r="I62" s="11"/>
      <c r="J62" s="11" t="n">
        <f aca="false">60-ROUND(14.41*LN(G62*0.3048),1)</f>
        <v>37.2</v>
      </c>
      <c r="K62" s="12" t="n">
        <f aca="false">AVERAGE(H62,I62,J62)</f>
        <v>37.2</v>
      </c>
    </row>
    <row r="63" customFormat="false" ht="16.4" hidden="false" customHeight="false" outlineLevel="0" collapsed="false">
      <c r="A63" s="8" t="s">
        <v>15</v>
      </c>
      <c r="B63" s="13" t="n">
        <v>34869</v>
      </c>
      <c r="C63" s="10"/>
      <c r="D63" s="10"/>
      <c r="E63" s="10"/>
      <c r="F63" s="10"/>
      <c r="G63" s="10" t="n">
        <v>13.5</v>
      </c>
      <c r="H63" s="11"/>
      <c r="I63" s="11"/>
      <c r="J63" s="11" t="n">
        <f aca="false">60-ROUND(14.41*LN(G63*0.3048),1)</f>
        <v>39.6</v>
      </c>
      <c r="K63" s="12" t="n">
        <f aca="false">AVERAGE(H63,I63,J63)</f>
        <v>39.6</v>
      </c>
    </row>
    <row r="64" customFormat="false" ht="16.4" hidden="false" customHeight="false" outlineLevel="0" collapsed="false">
      <c r="A64" s="8" t="s">
        <v>15</v>
      </c>
      <c r="B64" s="13" t="n">
        <v>34873</v>
      </c>
      <c r="C64" s="10"/>
      <c r="D64" s="10"/>
      <c r="E64" s="10"/>
      <c r="F64" s="10"/>
      <c r="G64" s="10" t="n">
        <v>11.5</v>
      </c>
      <c r="H64" s="11"/>
      <c r="I64" s="11"/>
      <c r="J64" s="11" t="n">
        <f aca="false">60-ROUND(14.41*LN(G64*0.3048),1)</f>
        <v>41.9</v>
      </c>
      <c r="K64" s="12" t="n">
        <f aca="false">AVERAGE(H64,I64,J64)</f>
        <v>41.9</v>
      </c>
    </row>
    <row r="65" customFormat="false" ht="16.4" hidden="false" customHeight="false" outlineLevel="0" collapsed="false">
      <c r="A65" s="8" t="s">
        <v>15</v>
      </c>
      <c r="B65" s="13" t="n">
        <v>34874</v>
      </c>
      <c r="C65" s="10"/>
      <c r="D65" s="10"/>
      <c r="E65" s="10"/>
      <c r="F65" s="10"/>
      <c r="G65" s="10" t="n">
        <v>13</v>
      </c>
      <c r="H65" s="11"/>
      <c r="I65" s="11"/>
      <c r="J65" s="11" t="n">
        <f aca="false">60-ROUND(14.41*LN(G65*0.3048),1)</f>
        <v>40.2</v>
      </c>
      <c r="K65" s="12" t="n">
        <f aca="false">AVERAGE(H65,I65,J65)</f>
        <v>40.2</v>
      </c>
    </row>
    <row r="66" customFormat="false" ht="16.4" hidden="false" customHeight="false" outlineLevel="0" collapsed="false">
      <c r="A66" s="8" t="s">
        <v>15</v>
      </c>
      <c r="B66" s="13" t="n">
        <v>34875</v>
      </c>
      <c r="C66" s="10"/>
      <c r="D66" s="10"/>
      <c r="E66" s="10"/>
      <c r="F66" s="10"/>
      <c r="G66" s="10" t="n">
        <v>11</v>
      </c>
      <c r="H66" s="11"/>
      <c r="I66" s="11"/>
      <c r="J66" s="11" t="n">
        <f aca="false">60-ROUND(14.41*LN(G66*0.3048),1)</f>
        <v>42.6</v>
      </c>
      <c r="K66" s="12" t="n">
        <f aca="false">AVERAGE(H66,I66,J66)</f>
        <v>42.6</v>
      </c>
    </row>
    <row r="67" customFormat="false" ht="16.4" hidden="false" customHeight="false" outlineLevel="0" collapsed="false">
      <c r="A67" s="8" t="s">
        <v>15</v>
      </c>
      <c r="B67" s="13" t="n">
        <v>34877</v>
      </c>
      <c r="C67" s="10"/>
      <c r="D67" s="10"/>
      <c r="E67" s="10"/>
      <c r="F67" s="10"/>
      <c r="G67" s="10" t="n">
        <v>10.5</v>
      </c>
      <c r="H67" s="11"/>
      <c r="I67" s="11"/>
      <c r="J67" s="11" t="n">
        <f aca="false">60-ROUND(14.41*LN(G67*0.3048),1)</f>
        <v>43.2</v>
      </c>
      <c r="K67" s="12" t="n">
        <f aca="false">AVERAGE(H67,I67,J67)</f>
        <v>43.2</v>
      </c>
    </row>
    <row r="68" customFormat="false" ht="16.4" hidden="false" customHeight="false" outlineLevel="0" collapsed="false">
      <c r="A68" s="8" t="s">
        <v>15</v>
      </c>
      <c r="B68" s="13" t="n">
        <v>34879</v>
      </c>
      <c r="C68" s="10"/>
      <c r="D68" s="10"/>
      <c r="E68" s="10"/>
      <c r="F68" s="10"/>
      <c r="G68" s="10" t="n">
        <v>10.5</v>
      </c>
      <c r="H68" s="11"/>
      <c r="I68" s="11"/>
      <c r="J68" s="11" t="n">
        <f aca="false">60-ROUND(14.41*LN(G68*0.3048),1)</f>
        <v>43.2</v>
      </c>
      <c r="K68" s="12" t="n">
        <f aca="false">AVERAGE(H68,I68,J68)</f>
        <v>43.2</v>
      </c>
    </row>
    <row r="69" customFormat="false" ht="16.4" hidden="false" customHeight="false" outlineLevel="0" collapsed="false">
      <c r="A69" s="8" t="s">
        <v>15</v>
      </c>
      <c r="B69" s="13" t="n">
        <v>34881</v>
      </c>
      <c r="C69" s="10"/>
      <c r="D69" s="10"/>
      <c r="E69" s="10"/>
      <c r="F69" s="10"/>
      <c r="G69" s="10" t="n">
        <v>11</v>
      </c>
      <c r="H69" s="11"/>
      <c r="I69" s="11"/>
      <c r="J69" s="11" t="n">
        <f aca="false">60-ROUND(14.41*LN(G69*0.3048),1)</f>
        <v>42.6</v>
      </c>
      <c r="K69" s="12" t="n">
        <f aca="false">AVERAGE(H69,I69,J69)</f>
        <v>42.6</v>
      </c>
    </row>
    <row r="70" customFormat="false" ht="16.4" hidden="false" customHeight="false" outlineLevel="0" collapsed="false">
      <c r="A70" s="8" t="s">
        <v>15</v>
      </c>
      <c r="B70" s="13" t="n">
        <v>34884</v>
      </c>
      <c r="C70" s="10"/>
      <c r="D70" s="10"/>
      <c r="E70" s="10"/>
      <c r="F70" s="10"/>
      <c r="G70" s="10" t="n">
        <v>10</v>
      </c>
      <c r="H70" s="11"/>
      <c r="I70" s="11"/>
      <c r="J70" s="11" t="n">
        <f aca="false">60-ROUND(14.41*LN(G70*0.3048),1)</f>
        <v>43.9</v>
      </c>
      <c r="K70" s="12" t="n">
        <f aca="false">AVERAGE(H70,I70,J70)</f>
        <v>43.9</v>
      </c>
    </row>
    <row r="71" customFormat="false" ht="16.4" hidden="false" customHeight="false" outlineLevel="0" collapsed="false">
      <c r="A71" s="8" t="s">
        <v>14</v>
      </c>
      <c r="B71" s="9" t="n">
        <v>34886</v>
      </c>
      <c r="C71" s="10" t="n">
        <v>101</v>
      </c>
      <c r="D71" s="10"/>
      <c r="E71" s="10" t="n">
        <v>17</v>
      </c>
      <c r="F71" s="10" t="n">
        <v>5</v>
      </c>
      <c r="G71" s="10" t="n">
        <v>12</v>
      </c>
      <c r="H71" s="11" t="n">
        <f aca="false">ROUND(14.42*(LN(E71))+4.15,1)</f>
        <v>45</v>
      </c>
      <c r="I71" s="11" t="n">
        <f aca="false">ROUND(9.81*(LN(F71))+30.6,1)</f>
        <v>46.4</v>
      </c>
      <c r="J71" s="11" t="n">
        <f aca="false">60-ROUND(14.41*LN(G71*0.3048),1)</f>
        <v>41.3</v>
      </c>
      <c r="K71" s="12" t="n">
        <f aca="false">AVERAGE(H71,I71,J71)</f>
        <v>44.2333333333333</v>
      </c>
    </row>
    <row r="72" customFormat="false" ht="16.4" hidden="false" customHeight="false" outlineLevel="0" collapsed="false">
      <c r="A72" s="8" t="s">
        <v>15</v>
      </c>
      <c r="B72" s="13" t="n">
        <v>34887</v>
      </c>
      <c r="C72" s="10"/>
      <c r="D72" s="10"/>
      <c r="E72" s="10"/>
      <c r="F72" s="10"/>
      <c r="G72" s="10" t="n">
        <v>8.5</v>
      </c>
      <c r="H72" s="11"/>
      <c r="I72" s="11"/>
      <c r="J72" s="11" t="n">
        <f aca="false">60-ROUND(14.41*LN(G72*0.3048),1)</f>
        <v>46.3</v>
      </c>
      <c r="K72" s="12" t="n">
        <f aca="false">AVERAGE(H72,I72,J72)</f>
        <v>46.3</v>
      </c>
    </row>
    <row r="73" customFormat="false" ht="16.4" hidden="false" customHeight="false" outlineLevel="0" collapsed="false">
      <c r="A73" s="8" t="s">
        <v>15</v>
      </c>
      <c r="B73" s="13" t="n">
        <v>34889</v>
      </c>
      <c r="C73" s="10"/>
      <c r="D73" s="10"/>
      <c r="E73" s="10"/>
      <c r="F73" s="10"/>
      <c r="G73" s="10" t="n">
        <v>9</v>
      </c>
      <c r="H73" s="11"/>
      <c r="I73" s="11"/>
      <c r="J73" s="11" t="n">
        <f aca="false">60-ROUND(14.41*LN(G73*0.3048),1)</f>
        <v>45.5</v>
      </c>
      <c r="K73" s="12" t="n">
        <f aca="false">AVERAGE(H73,I73,J73)</f>
        <v>45.5</v>
      </c>
    </row>
    <row r="74" customFormat="false" ht="16.4" hidden="false" customHeight="false" outlineLevel="0" collapsed="false">
      <c r="A74" s="8" t="s">
        <v>15</v>
      </c>
      <c r="B74" s="13" t="n">
        <v>34892</v>
      </c>
      <c r="C74" s="10"/>
      <c r="D74" s="10"/>
      <c r="E74" s="10"/>
      <c r="F74" s="10"/>
      <c r="G74" s="10" t="n">
        <v>10</v>
      </c>
      <c r="H74" s="11"/>
      <c r="I74" s="11"/>
      <c r="J74" s="11" t="n">
        <f aca="false">60-ROUND(14.41*LN(G74*0.3048),1)</f>
        <v>43.9</v>
      </c>
      <c r="K74" s="12" t="n">
        <f aca="false">AVERAGE(H74,I74,J74)</f>
        <v>43.9</v>
      </c>
    </row>
    <row r="75" customFormat="false" ht="16.4" hidden="false" customHeight="false" outlineLevel="0" collapsed="false">
      <c r="A75" s="8" t="s">
        <v>15</v>
      </c>
      <c r="B75" s="13" t="n">
        <v>34894</v>
      </c>
      <c r="C75" s="10"/>
      <c r="D75" s="10"/>
      <c r="E75" s="10"/>
      <c r="F75" s="10"/>
      <c r="G75" s="10" t="n">
        <v>10.5</v>
      </c>
      <c r="H75" s="11"/>
      <c r="I75" s="11"/>
      <c r="J75" s="11" t="n">
        <f aca="false">60-ROUND(14.41*LN(G75*0.3048),1)</f>
        <v>43.2</v>
      </c>
      <c r="K75" s="12" t="n">
        <f aca="false">AVERAGE(H75,I75,J75)</f>
        <v>43.2</v>
      </c>
    </row>
    <row r="76" customFormat="false" ht="16.4" hidden="false" customHeight="false" outlineLevel="0" collapsed="false">
      <c r="A76" s="8" t="s">
        <v>15</v>
      </c>
      <c r="B76" s="13" t="n">
        <v>34896</v>
      </c>
      <c r="C76" s="10"/>
      <c r="D76" s="10"/>
      <c r="E76" s="10"/>
      <c r="F76" s="10"/>
      <c r="G76" s="10" t="n">
        <v>8</v>
      </c>
      <c r="H76" s="11"/>
      <c r="I76" s="11"/>
      <c r="J76" s="11" t="n">
        <f aca="false">60-ROUND(14.41*LN(G76*0.3048),1)</f>
        <v>47.2</v>
      </c>
      <c r="K76" s="12" t="n">
        <f aca="false">AVERAGE(H76,I76,J76)</f>
        <v>47.2</v>
      </c>
    </row>
    <row r="77" customFormat="false" ht="16.4" hidden="false" customHeight="false" outlineLevel="0" collapsed="false">
      <c r="A77" s="8" t="s">
        <v>15</v>
      </c>
      <c r="B77" s="13" t="n">
        <v>34903</v>
      </c>
      <c r="C77" s="10"/>
      <c r="D77" s="10"/>
      <c r="E77" s="10"/>
      <c r="F77" s="10"/>
      <c r="G77" s="10" t="n">
        <v>7.5</v>
      </c>
      <c r="H77" s="11"/>
      <c r="I77" s="11"/>
      <c r="J77" s="11" t="n">
        <f aca="false">60-ROUND(14.41*LN(G77*0.3048),1)</f>
        <v>48.1</v>
      </c>
      <c r="K77" s="12" t="n">
        <f aca="false">AVERAGE(H77,I77,J77)</f>
        <v>48.1</v>
      </c>
    </row>
    <row r="78" customFormat="false" ht="16.4" hidden="false" customHeight="false" outlineLevel="0" collapsed="false">
      <c r="A78" s="8" t="s">
        <v>15</v>
      </c>
      <c r="B78" s="13" t="n">
        <v>34910</v>
      </c>
      <c r="C78" s="10"/>
      <c r="D78" s="10"/>
      <c r="E78" s="10"/>
      <c r="F78" s="10"/>
      <c r="G78" s="10" t="n">
        <v>6.5</v>
      </c>
      <c r="H78" s="11"/>
      <c r="I78" s="11"/>
      <c r="J78" s="11" t="n">
        <f aca="false">60-ROUND(14.41*LN(G78*0.3048),1)</f>
        <v>50.1</v>
      </c>
      <c r="K78" s="12" t="n">
        <f aca="false">AVERAGE(H78,I78,J78)</f>
        <v>50.1</v>
      </c>
    </row>
    <row r="79" customFormat="false" ht="16.4" hidden="false" customHeight="false" outlineLevel="0" collapsed="false">
      <c r="A79" s="8" t="s">
        <v>15</v>
      </c>
      <c r="B79" s="13" t="n">
        <v>34911</v>
      </c>
      <c r="C79" s="10"/>
      <c r="D79" s="10"/>
      <c r="E79" s="10"/>
      <c r="F79" s="10"/>
      <c r="G79" s="10" t="n">
        <v>8</v>
      </c>
      <c r="H79" s="11"/>
      <c r="I79" s="11"/>
      <c r="J79" s="11" t="n">
        <f aca="false">60-ROUND(14.41*LN(G79*0.3048),1)</f>
        <v>47.2</v>
      </c>
      <c r="K79" s="12" t="n">
        <f aca="false">AVERAGE(H79,I79,J79)</f>
        <v>47.2</v>
      </c>
    </row>
    <row r="80" customFormat="false" ht="16.4" hidden="false" customHeight="false" outlineLevel="0" collapsed="false">
      <c r="A80" s="8" t="s">
        <v>15</v>
      </c>
      <c r="B80" s="13" t="n">
        <v>34916</v>
      </c>
      <c r="C80" s="10"/>
      <c r="D80" s="10"/>
      <c r="E80" s="10"/>
      <c r="F80" s="10"/>
      <c r="G80" s="10" t="n">
        <v>9</v>
      </c>
      <c r="H80" s="11"/>
      <c r="I80" s="11"/>
      <c r="J80" s="11" t="n">
        <f aca="false">60-ROUND(14.41*LN(G80*0.3048),1)</f>
        <v>45.5</v>
      </c>
      <c r="K80" s="12" t="n">
        <f aca="false">AVERAGE(H80,I80,J80)</f>
        <v>45.5</v>
      </c>
    </row>
    <row r="81" customFormat="false" ht="16.4" hidden="false" customHeight="false" outlineLevel="0" collapsed="false">
      <c r="A81" s="8" t="s">
        <v>15</v>
      </c>
      <c r="B81" s="13" t="n">
        <v>34923</v>
      </c>
      <c r="C81" s="10"/>
      <c r="D81" s="10"/>
      <c r="E81" s="10"/>
      <c r="F81" s="10"/>
      <c r="G81" s="10" t="n">
        <v>6.5</v>
      </c>
      <c r="H81" s="11"/>
      <c r="I81" s="11"/>
      <c r="J81" s="11" t="n">
        <f aca="false">60-ROUND(14.41*LN(G81*0.3048),1)</f>
        <v>50.1</v>
      </c>
      <c r="K81" s="12" t="n">
        <f aca="false">AVERAGE(H81,I81,J81)</f>
        <v>50.1</v>
      </c>
    </row>
    <row r="82" customFormat="false" ht="16.4" hidden="false" customHeight="false" outlineLevel="0" collapsed="false">
      <c r="A82" s="8" t="s">
        <v>15</v>
      </c>
      <c r="B82" s="13" t="n">
        <v>34924</v>
      </c>
      <c r="C82" s="10"/>
      <c r="D82" s="10"/>
      <c r="E82" s="10"/>
      <c r="F82" s="10"/>
      <c r="G82" s="10" t="n">
        <v>8</v>
      </c>
      <c r="H82" s="11"/>
      <c r="I82" s="11"/>
      <c r="J82" s="11" t="n">
        <f aca="false">60-ROUND(14.41*LN(G82*0.3048),1)</f>
        <v>47.2</v>
      </c>
      <c r="K82" s="12" t="n">
        <f aca="false">AVERAGE(H82,I82,J82)</f>
        <v>47.2</v>
      </c>
    </row>
    <row r="83" customFormat="false" ht="16.4" hidden="false" customHeight="false" outlineLevel="0" collapsed="false">
      <c r="A83" s="8" t="s">
        <v>15</v>
      </c>
      <c r="B83" s="13" t="n">
        <v>34926</v>
      </c>
      <c r="C83" s="10"/>
      <c r="D83" s="10"/>
      <c r="E83" s="10"/>
      <c r="F83" s="10"/>
      <c r="G83" s="10" t="n">
        <v>10.5</v>
      </c>
      <c r="H83" s="11"/>
      <c r="I83" s="11"/>
      <c r="J83" s="11" t="n">
        <f aca="false">60-ROUND(14.41*LN(G83*0.3048),1)</f>
        <v>43.2</v>
      </c>
      <c r="K83" s="12" t="n">
        <f aca="false">AVERAGE(H83,I83,J83)</f>
        <v>43.2</v>
      </c>
    </row>
    <row r="84" customFormat="false" ht="16.4" hidden="false" customHeight="false" outlineLevel="0" collapsed="false">
      <c r="A84" s="8" t="s">
        <v>15</v>
      </c>
      <c r="B84" s="13" t="n">
        <v>34930</v>
      </c>
      <c r="C84" s="10"/>
      <c r="D84" s="10"/>
      <c r="E84" s="10"/>
      <c r="F84" s="10"/>
      <c r="G84" s="10" t="n">
        <v>7</v>
      </c>
      <c r="H84" s="11"/>
      <c r="I84" s="11"/>
      <c r="J84" s="11" t="n">
        <f aca="false">60-ROUND(14.41*LN(G84*0.3048),1)</f>
        <v>49.1</v>
      </c>
      <c r="K84" s="12" t="n">
        <f aca="false">AVERAGE(H84,I84,J84)</f>
        <v>49.1</v>
      </c>
    </row>
    <row r="85" customFormat="false" ht="16.4" hidden="false" customHeight="false" outlineLevel="0" collapsed="false">
      <c r="A85" s="8" t="s">
        <v>15</v>
      </c>
      <c r="B85" s="13" t="n">
        <v>34938</v>
      </c>
      <c r="C85" s="10"/>
      <c r="D85" s="10"/>
      <c r="E85" s="10"/>
      <c r="F85" s="10"/>
      <c r="G85" s="10" t="n">
        <v>8</v>
      </c>
      <c r="H85" s="11"/>
      <c r="I85" s="11"/>
      <c r="J85" s="11" t="n">
        <f aca="false">60-ROUND(14.41*LN(G85*0.3048),1)</f>
        <v>47.2</v>
      </c>
      <c r="K85" s="12" t="n">
        <f aca="false">AVERAGE(H85,I85,J85)</f>
        <v>47.2</v>
      </c>
    </row>
    <row r="86" customFormat="false" ht="16.4" hidden="false" customHeight="false" outlineLevel="0" collapsed="false">
      <c r="A86" s="8" t="s">
        <v>15</v>
      </c>
      <c r="B86" s="13" t="n">
        <v>34940</v>
      </c>
      <c r="C86" s="10"/>
      <c r="D86" s="10"/>
      <c r="E86" s="10"/>
      <c r="F86" s="10"/>
      <c r="G86" s="10" t="n">
        <v>7</v>
      </c>
      <c r="H86" s="11"/>
      <c r="I86" s="11"/>
      <c r="J86" s="11" t="n">
        <f aca="false">60-ROUND(14.41*LN(G86*0.3048),1)</f>
        <v>49.1</v>
      </c>
      <c r="K86" s="12" t="n">
        <f aca="false">AVERAGE(H86,I86,J86)</f>
        <v>49.1</v>
      </c>
    </row>
    <row r="87" customFormat="false" ht="16.4" hidden="false" customHeight="false" outlineLevel="0" collapsed="false">
      <c r="A87" s="8" t="s">
        <v>15</v>
      </c>
      <c r="B87" s="13" t="n">
        <v>34943</v>
      </c>
      <c r="C87" s="10"/>
      <c r="D87" s="10"/>
      <c r="E87" s="10"/>
      <c r="F87" s="10"/>
      <c r="G87" s="10" t="n">
        <v>6.5</v>
      </c>
      <c r="H87" s="11"/>
      <c r="I87" s="11"/>
      <c r="J87" s="11" t="n">
        <f aca="false">60-ROUND(14.41*LN(G87*0.3048),1)</f>
        <v>50.1</v>
      </c>
      <c r="K87" s="12" t="n">
        <f aca="false">AVERAGE(H87,I87,J87)</f>
        <v>50.1</v>
      </c>
    </row>
    <row r="88" customFormat="false" ht="16.4" hidden="false" customHeight="false" outlineLevel="0" collapsed="false">
      <c r="A88" s="8" t="s">
        <v>15</v>
      </c>
      <c r="B88" s="13" t="n">
        <v>34946</v>
      </c>
      <c r="C88" s="10"/>
      <c r="D88" s="10"/>
      <c r="E88" s="10"/>
      <c r="F88" s="10"/>
      <c r="G88" s="10" t="n">
        <v>6</v>
      </c>
      <c r="H88" s="11"/>
      <c r="I88" s="11"/>
      <c r="J88" s="11" t="n">
        <f aca="false">60-ROUND(14.41*LN(G88*0.3048),1)</f>
        <v>51.3</v>
      </c>
      <c r="K88" s="12" t="n">
        <f aca="false">AVERAGE(H88,I88,J88)</f>
        <v>51.3</v>
      </c>
    </row>
    <row r="89" customFormat="false" ht="16.4" hidden="false" customHeight="false" outlineLevel="0" collapsed="false">
      <c r="A89" s="8" t="s">
        <v>15</v>
      </c>
      <c r="B89" s="13" t="n">
        <v>34951</v>
      </c>
      <c r="C89" s="10"/>
      <c r="D89" s="10"/>
      <c r="E89" s="10"/>
      <c r="F89" s="10"/>
      <c r="G89" s="10" t="n">
        <v>5.5</v>
      </c>
      <c r="H89" s="11"/>
      <c r="I89" s="11"/>
      <c r="J89" s="11" t="n">
        <f aca="false">60-ROUND(14.41*LN(G89*0.3048),1)</f>
        <v>52.6</v>
      </c>
      <c r="K89" s="12" t="n">
        <f aca="false">AVERAGE(H89,I89,J89)</f>
        <v>52.6</v>
      </c>
    </row>
    <row r="90" customFormat="false" ht="16.4" hidden="false" customHeight="false" outlineLevel="0" collapsed="false">
      <c r="A90" s="8" t="s">
        <v>15</v>
      </c>
      <c r="B90" s="13" t="n">
        <v>34952</v>
      </c>
      <c r="C90" s="10"/>
      <c r="D90" s="10"/>
      <c r="E90" s="10"/>
      <c r="F90" s="10"/>
      <c r="G90" s="10" t="n">
        <v>8.5</v>
      </c>
      <c r="H90" s="11"/>
      <c r="I90" s="11"/>
      <c r="J90" s="11" t="n">
        <f aca="false">60-ROUND(14.41*LN(G90*0.3048),1)</f>
        <v>46.3</v>
      </c>
      <c r="K90" s="12" t="n">
        <f aca="false">AVERAGE(H90,I90,J90)</f>
        <v>46.3</v>
      </c>
    </row>
    <row r="91" customFormat="false" ht="16.4" hidden="false" customHeight="false" outlineLevel="0" collapsed="false">
      <c r="A91" s="8" t="s">
        <v>14</v>
      </c>
      <c r="B91" s="9" t="n">
        <v>34953</v>
      </c>
      <c r="C91" s="10" t="n">
        <v>101</v>
      </c>
      <c r="D91" s="10"/>
      <c r="E91" s="10" t="n">
        <v>23</v>
      </c>
      <c r="F91" s="10" t="n">
        <v>5.5</v>
      </c>
      <c r="G91" s="10" t="n">
        <v>5</v>
      </c>
      <c r="H91" s="11" t="n">
        <f aca="false">ROUND(14.42*(LN(E91))+4.15,1)</f>
        <v>49.4</v>
      </c>
      <c r="I91" s="11" t="n">
        <f aca="false">ROUND(9.81*(LN(F91))+30.6,1)</f>
        <v>47.3</v>
      </c>
      <c r="J91" s="11" t="n">
        <f aca="false">60-ROUND(14.41*LN(G91*0.3048),1)</f>
        <v>53.9</v>
      </c>
      <c r="K91" s="12" t="n">
        <f aca="false">AVERAGE(H91,I91,J91)</f>
        <v>50.2</v>
      </c>
    </row>
    <row r="92" customFormat="false" ht="16.4" hidden="false" customHeight="false" outlineLevel="0" collapsed="false">
      <c r="A92" s="8" t="s">
        <v>15</v>
      </c>
      <c r="B92" s="13" t="n">
        <v>34958</v>
      </c>
      <c r="C92" s="10"/>
      <c r="D92" s="10"/>
      <c r="E92" s="10"/>
      <c r="F92" s="10"/>
      <c r="G92" s="10" t="n">
        <v>5.5</v>
      </c>
      <c r="H92" s="11"/>
      <c r="I92" s="11"/>
      <c r="J92" s="11" t="n">
        <f aca="false">60-ROUND(14.41*LN(G92*0.3048),1)</f>
        <v>52.6</v>
      </c>
      <c r="K92" s="12" t="n">
        <f aca="false">AVERAGE(H92,I92,J92)</f>
        <v>52.6</v>
      </c>
    </row>
    <row r="93" customFormat="false" ht="16.4" hidden="false" customHeight="false" outlineLevel="0" collapsed="false">
      <c r="A93" s="8" t="s">
        <v>15</v>
      </c>
      <c r="B93" s="13" t="n">
        <v>34959</v>
      </c>
      <c r="C93" s="10"/>
      <c r="D93" s="10"/>
      <c r="E93" s="10"/>
      <c r="F93" s="10"/>
      <c r="G93" s="10" t="n">
        <v>5.5</v>
      </c>
      <c r="H93" s="11"/>
      <c r="I93" s="11"/>
      <c r="J93" s="11" t="n">
        <f aca="false">60-ROUND(14.41*LN(G93*0.3048),1)</f>
        <v>52.6</v>
      </c>
      <c r="K93" s="12" t="n">
        <f aca="false">AVERAGE(H93,I93,J93)</f>
        <v>52.6</v>
      </c>
    </row>
    <row r="94" customFormat="false" ht="16.4" hidden="false" customHeight="false" outlineLevel="0" collapsed="false">
      <c r="A94" s="8" t="s">
        <v>15</v>
      </c>
      <c r="B94" s="13" t="n">
        <v>34980</v>
      </c>
      <c r="C94" s="10"/>
      <c r="D94" s="10"/>
      <c r="E94" s="10"/>
      <c r="F94" s="10"/>
      <c r="G94" s="10" t="n">
        <v>8</v>
      </c>
      <c r="H94" s="11"/>
      <c r="I94" s="11"/>
      <c r="J94" s="11" t="n">
        <f aca="false">60-ROUND(14.41*LN(G94*0.3048),1)</f>
        <v>47.2</v>
      </c>
      <c r="K94" s="12" t="n">
        <f aca="false">AVERAGE(H94,I94,J94)</f>
        <v>47.2</v>
      </c>
    </row>
    <row r="95" customFormat="false" ht="16.4" hidden="false" customHeight="false" outlineLevel="0" collapsed="false">
      <c r="A95" s="8" t="s">
        <v>15</v>
      </c>
      <c r="B95" s="13" t="n">
        <v>34981</v>
      </c>
      <c r="C95" s="10"/>
      <c r="D95" s="10"/>
      <c r="E95" s="10"/>
      <c r="F95" s="10"/>
      <c r="G95" s="10" t="n">
        <v>9</v>
      </c>
      <c r="H95" s="11"/>
      <c r="I95" s="11"/>
      <c r="J95" s="11" t="n">
        <f aca="false">60-ROUND(14.41*LN(G95*0.3048),1)</f>
        <v>45.5</v>
      </c>
      <c r="K95" s="12" t="n">
        <f aca="false">AVERAGE(H95,I95,J95)</f>
        <v>45.5</v>
      </c>
    </row>
    <row r="96" customFormat="false" ht="16.4" hidden="false" customHeight="false" outlineLevel="0" collapsed="false">
      <c r="A96" s="8" t="s">
        <v>15</v>
      </c>
      <c r="B96" s="13" t="n">
        <v>34987</v>
      </c>
      <c r="C96" s="10"/>
      <c r="D96" s="10"/>
      <c r="E96" s="10"/>
      <c r="F96" s="10"/>
      <c r="G96" s="10" t="n">
        <v>8</v>
      </c>
      <c r="H96" s="11"/>
      <c r="I96" s="11"/>
      <c r="J96" s="11" t="n">
        <f aca="false">60-ROUND(14.41*LN(G96*0.3048),1)</f>
        <v>47.2</v>
      </c>
      <c r="K96" s="12" t="n">
        <f aca="false">AVERAGE(H96,I96,J96)</f>
        <v>47.2</v>
      </c>
    </row>
    <row r="97" customFormat="false" ht="16.4" hidden="false" customHeight="false" outlineLevel="0" collapsed="false">
      <c r="A97" s="8" t="s">
        <v>15</v>
      </c>
      <c r="B97" s="13" t="n">
        <v>34993</v>
      </c>
      <c r="C97" s="10"/>
      <c r="D97" s="10"/>
      <c r="E97" s="10"/>
      <c r="F97" s="10"/>
      <c r="G97" s="10" t="n">
        <v>7</v>
      </c>
      <c r="H97" s="11"/>
      <c r="I97" s="11"/>
      <c r="J97" s="11" t="n">
        <f aca="false">60-ROUND(14.41*LN(G97*0.3048),1)</f>
        <v>49.1</v>
      </c>
      <c r="K97" s="12" t="n">
        <f aca="false">AVERAGE(H97,I97,J97)</f>
        <v>49.1</v>
      </c>
    </row>
    <row r="98" customFormat="false" ht="16.4" hidden="false" customHeight="false" outlineLevel="0" collapsed="false">
      <c r="A98" s="8" t="s">
        <v>15</v>
      </c>
      <c r="B98" s="13" t="n">
        <v>35197</v>
      </c>
      <c r="C98" s="10"/>
      <c r="D98" s="10"/>
      <c r="E98" s="10"/>
      <c r="F98" s="10"/>
      <c r="G98" s="10" t="n">
        <v>10</v>
      </c>
      <c r="H98" s="11"/>
      <c r="I98" s="11"/>
      <c r="J98" s="11" t="n">
        <f aca="false">60-ROUND(14.41*LN(G98*0.3048),1)</f>
        <v>43.9</v>
      </c>
      <c r="K98" s="12" t="n">
        <f aca="false">AVERAGE(H98,I98,J98)</f>
        <v>43.9</v>
      </c>
    </row>
    <row r="99" customFormat="false" ht="16.4" hidden="false" customHeight="false" outlineLevel="0" collapsed="false">
      <c r="A99" s="8" t="s">
        <v>15</v>
      </c>
      <c r="B99" s="13" t="n">
        <v>35204</v>
      </c>
      <c r="C99" s="10"/>
      <c r="D99" s="10"/>
      <c r="E99" s="10"/>
      <c r="F99" s="10"/>
      <c r="G99" s="10" t="n">
        <v>10</v>
      </c>
      <c r="H99" s="11"/>
      <c r="I99" s="11"/>
      <c r="J99" s="11" t="n">
        <f aca="false">60-ROUND(14.41*LN(G99*0.3048),1)</f>
        <v>43.9</v>
      </c>
      <c r="K99" s="12" t="n">
        <f aca="false">AVERAGE(H99,I99,J99)</f>
        <v>43.9</v>
      </c>
    </row>
    <row r="100" customFormat="false" ht="16.4" hidden="false" customHeight="false" outlineLevel="0" collapsed="false">
      <c r="A100" s="8" t="s">
        <v>15</v>
      </c>
      <c r="B100" s="13" t="n">
        <v>35210</v>
      </c>
      <c r="C100" s="10"/>
      <c r="D100" s="10"/>
      <c r="E100" s="10"/>
      <c r="F100" s="10"/>
      <c r="G100" s="10" t="n">
        <v>8</v>
      </c>
      <c r="H100" s="11"/>
      <c r="I100" s="11"/>
      <c r="J100" s="11" t="n">
        <f aca="false">60-ROUND(14.41*LN(G100*0.3048),1)</f>
        <v>47.2</v>
      </c>
      <c r="K100" s="12" t="n">
        <f aca="false">AVERAGE(H100,I100,J100)</f>
        <v>47.2</v>
      </c>
    </row>
    <row r="101" customFormat="false" ht="16.4" hidden="false" customHeight="false" outlineLevel="0" collapsed="false">
      <c r="A101" s="8" t="s">
        <v>15</v>
      </c>
      <c r="B101" s="13" t="n">
        <v>35212</v>
      </c>
      <c r="C101" s="10"/>
      <c r="D101" s="10"/>
      <c r="E101" s="10"/>
      <c r="F101" s="10"/>
      <c r="G101" s="10" t="n">
        <v>8</v>
      </c>
      <c r="H101" s="11"/>
      <c r="I101" s="11"/>
      <c r="J101" s="11" t="n">
        <f aca="false">60-ROUND(14.41*LN(G101*0.3048),1)</f>
        <v>47.2</v>
      </c>
      <c r="K101" s="12" t="n">
        <f aca="false">AVERAGE(H101,I101,J101)</f>
        <v>47.2</v>
      </c>
    </row>
    <row r="102" customFormat="false" ht="16.4" hidden="false" customHeight="false" outlineLevel="0" collapsed="false">
      <c r="A102" s="8" t="s">
        <v>15</v>
      </c>
      <c r="B102" s="13" t="n">
        <v>35217</v>
      </c>
      <c r="C102" s="10"/>
      <c r="D102" s="10"/>
      <c r="E102" s="10"/>
      <c r="F102" s="10"/>
      <c r="G102" s="10" t="n">
        <v>8.5</v>
      </c>
      <c r="H102" s="11"/>
      <c r="I102" s="11"/>
      <c r="J102" s="11" t="n">
        <f aca="false">60-ROUND(14.41*LN(G102*0.3048),1)</f>
        <v>46.3</v>
      </c>
      <c r="K102" s="12" t="n">
        <f aca="false">AVERAGE(H102,I102,J102)</f>
        <v>46.3</v>
      </c>
    </row>
    <row r="103" customFormat="false" ht="16.4" hidden="false" customHeight="false" outlineLevel="0" collapsed="false">
      <c r="A103" s="8" t="s">
        <v>15</v>
      </c>
      <c r="B103" s="13" t="n">
        <v>35218</v>
      </c>
      <c r="C103" s="10"/>
      <c r="D103" s="10"/>
      <c r="E103" s="10"/>
      <c r="F103" s="10"/>
      <c r="G103" s="10" t="n">
        <v>10</v>
      </c>
      <c r="H103" s="11"/>
      <c r="I103" s="11"/>
      <c r="J103" s="11" t="n">
        <f aca="false">60-ROUND(14.41*LN(G103*0.3048),1)</f>
        <v>43.9</v>
      </c>
      <c r="K103" s="12" t="n">
        <f aca="false">AVERAGE(H103,I103,J103)</f>
        <v>43.9</v>
      </c>
    </row>
    <row r="104" customFormat="false" ht="16.4" hidden="false" customHeight="false" outlineLevel="0" collapsed="false">
      <c r="A104" s="8" t="s">
        <v>15</v>
      </c>
      <c r="B104" s="13" t="n">
        <v>35223</v>
      </c>
      <c r="C104" s="10"/>
      <c r="D104" s="10"/>
      <c r="E104" s="10"/>
      <c r="F104" s="10"/>
      <c r="G104" s="10" t="n">
        <v>8</v>
      </c>
      <c r="H104" s="11"/>
      <c r="I104" s="11"/>
      <c r="J104" s="11" t="n">
        <f aca="false">60-ROUND(14.41*LN(G104*0.3048),1)</f>
        <v>47.2</v>
      </c>
      <c r="K104" s="12" t="n">
        <f aca="false">AVERAGE(H104,I104,J104)</f>
        <v>47.2</v>
      </c>
    </row>
    <row r="105" customFormat="false" ht="16.4" hidden="false" customHeight="false" outlineLevel="0" collapsed="false">
      <c r="A105" s="8" t="s">
        <v>15</v>
      </c>
      <c r="B105" s="13" t="n">
        <v>35224</v>
      </c>
      <c r="C105" s="10"/>
      <c r="D105" s="10"/>
      <c r="E105" s="10"/>
      <c r="F105" s="10"/>
      <c r="G105" s="10" t="n">
        <v>12</v>
      </c>
      <c r="H105" s="11"/>
      <c r="I105" s="11"/>
      <c r="J105" s="11" t="n">
        <f aca="false">60-ROUND(14.41*LN(G105*0.3048),1)</f>
        <v>41.3</v>
      </c>
      <c r="K105" s="12" t="n">
        <f aca="false">AVERAGE(H105,I105,J105)</f>
        <v>41.3</v>
      </c>
    </row>
    <row r="106" customFormat="false" ht="16.4" hidden="false" customHeight="false" outlineLevel="0" collapsed="false">
      <c r="A106" s="8" t="s">
        <v>15</v>
      </c>
      <c r="B106" s="13" t="n">
        <v>35225</v>
      </c>
      <c r="C106" s="10"/>
      <c r="D106" s="10"/>
      <c r="E106" s="10"/>
      <c r="F106" s="10"/>
      <c r="G106" s="10" t="n">
        <v>13.5</v>
      </c>
      <c r="H106" s="11"/>
      <c r="I106" s="11"/>
      <c r="J106" s="11" t="n">
        <f aca="false">60-ROUND(14.41*LN(G106*0.3048),1)</f>
        <v>39.6</v>
      </c>
      <c r="K106" s="12" t="n">
        <f aca="false">AVERAGE(H106,I106,J106)</f>
        <v>39.6</v>
      </c>
    </row>
    <row r="107" customFormat="false" ht="16.4" hidden="false" customHeight="false" outlineLevel="0" collapsed="false">
      <c r="A107" s="8" t="s">
        <v>15</v>
      </c>
      <c r="B107" s="13" t="n">
        <v>35227</v>
      </c>
      <c r="C107" s="10"/>
      <c r="D107" s="10"/>
      <c r="E107" s="10"/>
      <c r="F107" s="10"/>
      <c r="G107" s="10" t="n">
        <v>13.5</v>
      </c>
      <c r="H107" s="11"/>
      <c r="I107" s="11"/>
      <c r="J107" s="11" t="n">
        <f aca="false">60-ROUND(14.41*LN(G107*0.3048),1)</f>
        <v>39.6</v>
      </c>
      <c r="K107" s="12" t="n">
        <f aca="false">AVERAGE(H107,I107,J107)</f>
        <v>39.6</v>
      </c>
    </row>
    <row r="108" customFormat="false" ht="16.4" hidden="false" customHeight="false" outlineLevel="0" collapsed="false">
      <c r="A108" s="8" t="s">
        <v>15</v>
      </c>
      <c r="B108" s="13" t="n">
        <v>35231</v>
      </c>
      <c r="C108" s="10"/>
      <c r="D108" s="10"/>
      <c r="E108" s="10"/>
      <c r="F108" s="10"/>
      <c r="G108" s="10" t="n">
        <v>16</v>
      </c>
      <c r="H108" s="11"/>
      <c r="I108" s="11"/>
      <c r="J108" s="11" t="n">
        <f aca="false">60-ROUND(14.41*LN(G108*0.3048),1)</f>
        <v>37.2</v>
      </c>
      <c r="K108" s="12" t="n">
        <f aca="false">AVERAGE(H108,I108,J108)</f>
        <v>37.2</v>
      </c>
    </row>
    <row r="109" customFormat="false" ht="16.4" hidden="false" customHeight="false" outlineLevel="0" collapsed="false">
      <c r="A109" s="8" t="s">
        <v>15</v>
      </c>
      <c r="B109" s="13" t="n">
        <v>35234</v>
      </c>
      <c r="C109" s="10"/>
      <c r="D109" s="10"/>
      <c r="E109" s="10"/>
      <c r="F109" s="10"/>
      <c r="G109" s="10" t="n">
        <v>10.5</v>
      </c>
      <c r="H109" s="11"/>
      <c r="I109" s="11"/>
      <c r="J109" s="11" t="n">
        <f aca="false">60-ROUND(14.41*LN(G109*0.3048),1)</f>
        <v>43.2</v>
      </c>
      <c r="K109" s="12" t="n">
        <f aca="false">AVERAGE(H109,I109,J109)</f>
        <v>43.2</v>
      </c>
    </row>
    <row r="110" customFormat="false" ht="16.4" hidden="false" customHeight="false" outlineLevel="0" collapsed="false">
      <c r="A110" s="8" t="s">
        <v>15</v>
      </c>
      <c r="B110" s="13" t="n">
        <v>35236</v>
      </c>
      <c r="C110" s="10"/>
      <c r="D110" s="10"/>
      <c r="E110" s="10"/>
      <c r="F110" s="10"/>
      <c r="G110" s="10" t="n">
        <v>13</v>
      </c>
      <c r="H110" s="11"/>
      <c r="I110" s="11"/>
      <c r="J110" s="11" t="n">
        <f aca="false">60-ROUND(14.41*LN(G110*0.3048),1)</f>
        <v>40.2</v>
      </c>
      <c r="K110" s="12" t="n">
        <f aca="false">AVERAGE(H110,I110,J110)</f>
        <v>40.2</v>
      </c>
    </row>
    <row r="111" customFormat="false" ht="16.4" hidden="false" customHeight="false" outlineLevel="0" collapsed="false">
      <c r="A111" s="8" t="s">
        <v>15</v>
      </c>
      <c r="B111" s="13" t="n">
        <v>35238</v>
      </c>
      <c r="C111" s="10"/>
      <c r="D111" s="10"/>
      <c r="E111" s="10"/>
      <c r="F111" s="10"/>
      <c r="G111" s="10" t="n">
        <v>14.5</v>
      </c>
      <c r="H111" s="11"/>
      <c r="I111" s="11"/>
      <c r="J111" s="11" t="n">
        <f aca="false">60-ROUND(14.41*LN(G111*0.3048),1)</f>
        <v>38.6</v>
      </c>
      <c r="K111" s="12" t="n">
        <f aca="false">AVERAGE(H111,I111,J111)</f>
        <v>38.6</v>
      </c>
    </row>
    <row r="112" customFormat="false" ht="16.4" hidden="false" customHeight="false" outlineLevel="0" collapsed="false">
      <c r="A112" s="8" t="s">
        <v>15</v>
      </c>
      <c r="B112" s="13" t="n">
        <v>35242</v>
      </c>
      <c r="C112" s="10"/>
      <c r="D112" s="10"/>
      <c r="E112" s="10"/>
      <c r="F112" s="10"/>
      <c r="G112" s="10" t="n">
        <v>8.5</v>
      </c>
      <c r="H112" s="11"/>
      <c r="I112" s="11"/>
      <c r="J112" s="11" t="n">
        <f aca="false">60-ROUND(14.41*LN(G112*0.3048),1)</f>
        <v>46.3</v>
      </c>
      <c r="K112" s="12" t="n">
        <f aca="false">AVERAGE(H112,I112,J112)</f>
        <v>46.3</v>
      </c>
    </row>
    <row r="113" customFormat="false" ht="16.4" hidden="false" customHeight="false" outlineLevel="0" collapsed="false">
      <c r="A113" s="8" t="s">
        <v>15</v>
      </c>
      <c r="B113" s="13" t="n">
        <v>35243</v>
      </c>
      <c r="C113" s="10"/>
      <c r="D113" s="10"/>
      <c r="E113" s="10"/>
      <c r="F113" s="10"/>
      <c r="G113" s="10" t="n">
        <v>10</v>
      </c>
      <c r="H113" s="11"/>
      <c r="I113" s="11"/>
      <c r="J113" s="11" t="n">
        <f aca="false">60-ROUND(14.41*LN(G113*0.3048),1)</f>
        <v>43.9</v>
      </c>
      <c r="K113" s="12" t="n">
        <f aca="false">AVERAGE(H113,I113,J113)</f>
        <v>43.9</v>
      </c>
    </row>
    <row r="114" customFormat="false" ht="16.4" hidden="false" customHeight="false" outlineLevel="0" collapsed="false">
      <c r="A114" s="8" t="s">
        <v>15</v>
      </c>
      <c r="B114" s="13" t="n">
        <v>35246</v>
      </c>
      <c r="C114" s="10"/>
      <c r="D114" s="10"/>
      <c r="E114" s="10"/>
      <c r="F114" s="10"/>
      <c r="G114" s="10" t="n">
        <v>13.5</v>
      </c>
      <c r="H114" s="11"/>
      <c r="I114" s="11"/>
      <c r="J114" s="11" t="n">
        <f aca="false">60-ROUND(14.41*LN(G114*0.3048),1)</f>
        <v>39.6</v>
      </c>
      <c r="K114" s="12" t="n">
        <f aca="false">AVERAGE(H114,I114,J114)</f>
        <v>39.6</v>
      </c>
    </row>
    <row r="115" customFormat="false" ht="16.4" hidden="false" customHeight="false" outlineLevel="0" collapsed="false">
      <c r="A115" s="8" t="s">
        <v>15</v>
      </c>
      <c r="B115" s="13" t="n">
        <v>35250</v>
      </c>
      <c r="C115" s="10"/>
      <c r="D115" s="10"/>
      <c r="E115" s="10"/>
      <c r="F115" s="10"/>
      <c r="G115" s="10" t="n">
        <v>13</v>
      </c>
      <c r="H115" s="11"/>
      <c r="I115" s="11"/>
      <c r="J115" s="11" t="n">
        <f aca="false">60-ROUND(14.41*LN(G115*0.3048),1)</f>
        <v>40.2</v>
      </c>
      <c r="K115" s="12" t="n">
        <f aca="false">AVERAGE(H115,I115,J115)</f>
        <v>40.2</v>
      </c>
    </row>
    <row r="116" customFormat="false" ht="16.4" hidden="false" customHeight="false" outlineLevel="0" collapsed="false">
      <c r="A116" s="8" t="s">
        <v>15</v>
      </c>
      <c r="B116" s="13" t="n">
        <v>35254</v>
      </c>
      <c r="C116" s="10"/>
      <c r="D116" s="10"/>
      <c r="E116" s="10"/>
      <c r="F116" s="10"/>
      <c r="G116" s="10" t="n">
        <v>11.5</v>
      </c>
      <c r="H116" s="11"/>
      <c r="I116" s="11"/>
      <c r="J116" s="11" t="n">
        <f aca="false">60-ROUND(14.41*LN(G116*0.3048),1)</f>
        <v>41.9</v>
      </c>
      <c r="K116" s="12" t="n">
        <f aca="false">AVERAGE(H116,I116,J116)</f>
        <v>41.9</v>
      </c>
    </row>
    <row r="117" customFormat="false" ht="16.4" hidden="false" customHeight="false" outlineLevel="0" collapsed="false">
      <c r="A117" s="8" t="s">
        <v>15</v>
      </c>
      <c r="B117" s="13" t="n">
        <v>35260</v>
      </c>
      <c r="C117" s="10"/>
      <c r="D117" s="10"/>
      <c r="E117" s="10"/>
      <c r="F117" s="10"/>
      <c r="G117" s="10" t="n">
        <v>11</v>
      </c>
      <c r="H117" s="11"/>
      <c r="I117" s="11"/>
      <c r="J117" s="11" t="n">
        <f aca="false">60-ROUND(14.41*LN(G117*0.3048),1)</f>
        <v>42.6</v>
      </c>
      <c r="K117" s="12" t="n">
        <f aca="false">AVERAGE(H117,I117,J117)</f>
        <v>42.6</v>
      </c>
    </row>
    <row r="118" customFormat="false" ht="16.4" hidden="false" customHeight="false" outlineLevel="0" collapsed="false">
      <c r="A118" s="8" t="s">
        <v>15</v>
      </c>
      <c r="B118" s="13" t="n">
        <v>35261</v>
      </c>
      <c r="C118" s="10"/>
      <c r="D118" s="10"/>
      <c r="E118" s="10"/>
      <c r="F118" s="10"/>
      <c r="G118" s="10" t="n">
        <v>9.5</v>
      </c>
      <c r="H118" s="11"/>
      <c r="I118" s="11"/>
      <c r="J118" s="11" t="n">
        <f aca="false">60-ROUND(14.41*LN(G118*0.3048),1)</f>
        <v>44.7</v>
      </c>
      <c r="K118" s="12" t="n">
        <f aca="false">AVERAGE(H118,I118,J118)</f>
        <v>44.7</v>
      </c>
    </row>
    <row r="119" customFormat="false" ht="16.4" hidden="false" customHeight="false" outlineLevel="0" collapsed="false">
      <c r="A119" s="8" t="s">
        <v>15</v>
      </c>
      <c r="B119" s="13" t="n">
        <v>35266</v>
      </c>
      <c r="C119" s="10"/>
      <c r="D119" s="10"/>
      <c r="E119" s="10"/>
      <c r="F119" s="10"/>
      <c r="G119" s="10" t="n">
        <v>10</v>
      </c>
      <c r="H119" s="11"/>
      <c r="I119" s="11"/>
      <c r="J119" s="11" t="n">
        <f aca="false">60-ROUND(14.41*LN(G119*0.3048),1)</f>
        <v>43.9</v>
      </c>
      <c r="K119" s="12" t="n">
        <f aca="false">AVERAGE(H119,I119,J119)</f>
        <v>43.9</v>
      </c>
    </row>
    <row r="120" customFormat="false" ht="16.4" hidden="false" customHeight="false" outlineLevel="0" collapsed="false">
      <c r="A120" s="8" t="s">
        <v>15</v>
      </c>
      <c r="B120" s="13" t="n">
        <v>35267</v>
      </c>
      <c r="C120" s="10"/>
      <c r="D120" s="10"/>
      <c r="E120" s="10"/>
      <c r="F120" s="10"/>
      <c r="G120" s="10" t="n">
        <v>8.5</v>
      </c>
      <c r="H120" s="11"/>
      <c r="I120" s="11"/>
      <c r="J120" s="11" t="n">
        <f aca="false">60-ROUND(14.41*LN(G120*0.3048),1)</f>
        <v>46.3</v>
      </c>
      <c r="K120" s="12" t="n">
        <f aca="false">AVERAGE(H120,I120,J120)</f>
        <v>46.3</v>
      </c>
    </row>
    <row r="121" customFormat="false" ht="16.4" hidden="false" customHeight="false" outlineLevel="0" collapsed="false">
      <c r="A121" s="8" t="s">
        <v>15</v>
      </c>
      <c r="B121" s="13" t="n">
        <v>35271</v>
      </c>
      <c r="C121" s="10"/>
      <c r="D121" s="10"/>
      <c r="E121" s="10"/>
      <c r="F121" s="10"/>
      <c r="G121" s="10" t="n">
        <v>8</v>
      </c>
      <c r="H121" s="11"/>
      <c r="I121" s="11"/>
      <c r="J121" s="11" t="n">
        <f aca="false">60-ROUND(14.41*LN(G121*0.3048),1)</f>
        <v>47.2</v>
      </c>
      <c r="K121" s="12" t="n">
        <f aca="false">AVERAGE(H121,I121,J121)</f>
        <v>47.2</v>
      </c>
    </row>
    <row r="122" customFormat="false" ht="16.4" hidden="false" customHeight="false" outlineLevel="0" collapsed="false">
      <c r="A122" s="8" t="s">
        <v>15</v>
      </c>
      <c r="B122" s="13" t="n">
        <v>35279</v>
      </c>
      <c r="C122" s="10"/>
      <c r="D122" s="10"/>
      <c r="E122" s="10"/>
      <c r="F122" s="10"/>
      <c r="G122" s="10" t="n">
        <v>9.5</v>
      </c>
      <c r="H122" s="11"/>
      <c r="I122" s="11"/>
      <c r="J122" s="11" t="n">
        <f aca="false">60-ROUND(14.41*LN(G122*0.3048),1)</f>
        <v>44.7</v>
      </c>
      <c r="K122" s="12" t="n">
        <f aca="false">AVERAGE(H122,I122,J122)</f>
        <v>44.7</v>
      </c>
    </row>
    <row r="123" customFormat="false" ht="16.4" hidden="false" customHeight="false" outlineLevel="0" collapsed="false">
      <c r="A123" s="8" t="s">
        <v>15</v>
      </c>
      <c r="B123" s="13" t="n">
        <v>35282</v>
      </c>
      <c r="C123" s="10"/>
      <c r="D123" s="10"/>
      <c r="E123" s="10"/>
      <c r="F123" s="10"/>
      <c r="G123" s="10" t="n">
        <v>9</v>
      </c>
      <c r="H123" s="11"/>
      <c r="I123" s="11"/>
      <c r="J123" s="11" t="n">
        <f aca="false">60-ROUND(14.41*LN(G123*0.3048),1)</f>
        <v>45.5</v>
      </c>
      <c r="K123" s="12" t="n">
        <f aca="false">AVERAGE(H123,I123,J123)</f>
        <v>45.5</v>
      </c>
    </row>
    <row r="124" customFormat="false" ht="16.4" hidden="false" customHeight="false" outlineLevel="0" collapsed="false">
      <c r="A124" s="8" t="s">
        <v>15</v>
      </c>
      <c r="B124" s="13" t="n">
        <v>35286</v>
      </c>
      <c r="C124" s="10"/>
      <c r="D124" s="10"/>
      <c r="E124" s="10"/>
      <c r="F124" s="10"/>
      <c r="G124" s="10" t="n">
        <v>8.5</v>
      </c>
      <c r="H124" s="11"/>
      <c r="I124" s="11"/>
      <c r="J124" s="11" t="n">
        <f aca="false">60-ROUND(14.41*LN(G124*0.3048),1)</f>
        <v>46.3</v>
      </c>
      <c r="K124" s="12" t="n">
        <f aca="false">AVERAGE(H124,I124,J124)</f>
        <v>46.3</v>
      </c>
    </row>
    <row r="125" customFormat="false" ht="16.4" hidden="false" customHeight="false" outlineLevel="0" collapsed="false">
      <c r="A125" s="8" t="s">
        <v>15</v>
      </c>
      <c r="B125" s="13" t="n">
        <v>35293</v>
      </c>
      <c r="C125" s="10"/>
      <c r="D125" s="10"/>
      <c r="E125" s="10"/>
      <c r="F125" s="10"/>
      <c r="G125" s="10" t="n">
        <v>8</v>
      </c>
      <c r="H125" s="11"/>
      <c r="I125" s="11"/>
      <c r="J125" s="11" t="n">
        <f aca="false">60-ROUND(14.41*LN(G125*0.3048),1)</f>
        <v>47.2</v>
      </c>
      <c r="K125" s="12" t="n">
        <f aca="false">AVERAGE(H125,I125,J125)</f>
        <v>47.2</v>
      </c>
    </row>
    <row r="126" customFormat="false" ht="16.4" hidden="false" customHeight="false" outlineLevel="0" collapsed="false">
      <c r="A126" s="8" t="s">
        <v>15</v>
      </c>
      <c r="B126" s="13" t="n">
        <v>35295</v>
      </c>
      <c r="C126" s="10"/>
      <c r="D126" s="10"/>
      <c r="E126" s="10"/>
      <c r="F126" s="10"/>
      <c r="G126" s="10" t="n">
        <v>9.5</v>
      </c>
      <c r="H126" s="11"/>
      <c r="I126" s="11"/>
      <c r="J126" s="11" t="n">
        <f aca="false">60-ROUND(14.41*LN(G126*0.3048),1)</f>
        <v>44.7</v>
      </c>
      <c r="K126" s="12" t="n">
        <f aca="false">AVERAGE(H126,I126,J126)</f>
        <v>44.7</v>
      </c>
    </row>
    <row r="127" customFormat="false" ht="16.4" hidden="false" customHeight="false" outlineLevel="0" collapsed="false">
      <c r="A127" s="8" t="s">
        <v>15</v>
      </c>
      <c r="B127" s="13" t="n">
        <v>35301</v>
      </c>
      <c r="C127" s="10"/>
      <c r="D127" s="10"/>
      <c r="E127" s="10"/>
      <c r="F127" s="10"/>
      <c r="G127" s="10" t="n">
        <v>9.5</v>
      </c>
      <c r="H127" s="11"/>
      <c r="I127" s="11"/>
      <c r="J127" s="11" t="n">
        <f aca="false">60-ROUND(14.41*LN(G127*0.3048),1)</f>
        <v>44.7</v>
      </c>
      <c r="K127" s="12" t="n">
        <f aca="false">AVERAGE(H127,I127,J127)</f>
        <v>44.7</v>
      </c>
    </row>
    <row r="128" customFormat="false" ht="16.4" hidden="false" customHeight="false" outlineLevel="0" collapsed="false">
      <c r="A128" s="8" t="s">
        <v>15</v>
      </c>
      <c r="B128" s="13" t="n">
        <v>35308</v>
      </c>
      <c r="C128" s="10"/>
      <c r="D128" s="10"/>
      <c r="E128" s="10"/>
      <c r="F128" s="10"/>
      <c r="G128" s="10" t="n">
        <v>9.5</v>
      </c>
      <c r="H128" s="11"/>
      <c r="I128" s="11"/>
      <c r="J128" s="11" t="n">
        <f aca="false">60-ROUND(14.41*LN(G128*0.3048),1)</f>
        <v>44.7</v>
      </c>
      <c r="K128" s="12" t="n">
        <f aca="false">AVERAGE(H128,I128,J128)</f>
        <v>44.7</v>
      </c>
    </row>
    <row r="129" customFormat="false" ht="16.4" hidden="false" customHeight="false" outlineLevel="0" collapsed="false">
      <c r="A129" s="8" t="s">
        <v>15</v>
      </c>
      <c r="B129" s="13" t="n">
        <v>35310</v>
      </c>
      <c r="C129" s="10"/>
      <c r="D129" s="10"/>
      <c r="E129" s="10"/>
      <c r="F129" s="10"/>
      <c r="G129" s="10" t="n">
        <v>7</v>
      </c>
      <c r="H129" s="11"/>
      <c r="I129" s="11"/>
      <c r="J129" s="11" t="n">
        <f aca="false">60-ROUND(14.41*LN(G129*0.3048),1)</f>
        <v>49.1</v>
      </c>
      <c r="K129" s="12" t="n">
        <f aca="false">AVERAGE(H129,I129,J129)</f>
        <v>49.1</v>
      </c>
    </row>
    <row r="130" customFormat="false" ht="16.4" hidden="false" customHeight="false" outlineLevel="0" collapsed="false">
      <c r="A130" s="8" t="s">
        <v>15</v>
      </c>
      <c r="B130" s="13" t="n">
        <v>35316</v>
      </c>
      <c r="C130" s="10"/>
      <c r="D130" s="10"/>
      <c r="E130" s="10"/>
      <c r="F130" s="10"/>
      <c r="G130" s="10" t="n">
        <v>9</v>
      </c>
      <c r="H130" s="11"/>
      <c r="I130" s="11"/>
      <c r="J130" s="11" t="n">
        <f aca="false">60-ROUND(14.41*LN(G130*0.3048),1)</f>
        <v>45.5</v>
      </c>
      <c r="K130" s="12" t="n">
        <f aca="false">AVERAGE(H130,I130,J130)</f>
        <v>45.5</v>
      </c>
    </row>
    <row r="131" customFormat="false" ht="16.4" hidden="false" customHeight="false" outlineLevel="0" collapsed="false">
      <c r="A131" s="8" t="s">
        <v>15</v>
      </c>
      <c r="B131" s="13" t="n">
        <v>35321</v>
      </c>
      <c r="C131" s="10"/>
      <c r="D131" s="10"/>
      <c r="E131" s="10"/>
      <c r="F131" s="10"/>
      <c r="G131" s="10" t="n">
        <v>7</v>
      </c>
      <c r="H131" s="11"/>
      <c r="I131" s="11"/>
      <c r="J131" s="11" t="n">
        <f aca="false">60-ROUND(14.41*LN(G131*0.3048),1)</f>
        <v>49.1</v>
      </c>
      <c r="K131" s="12" t="n">
        <f aca="false">AVERAGE(H131,I131,J131)</f>
        <v>49.1</v>
      </c>
    </row>
    <row r="132" customFormat="false" ht="16.4" hidden="false" customHeight="false" outlineLevel="0" collapsed="false">
      <c r="A132" s="8" t="s">
        <v>14</v>
      </c>
      <c r="B132" s="9" t="n">
        <v>35322</v>
      </c>
      <c r="C132" s="10" t="n">
        <v>101</v>
      </c>
      <c r="D132" s="10"/>
      <c r="E132" s="10" t="n">
        <v>21</v>
      </c>
      <c r="F132" s="10" t="n">
        <v>12</v>
      </c>
      <c r="G132" s="10" t="n">
        <v>6</v>
      </c>
      <c r="H132" s="11" t="n">
        <f aca="false">ROUND(14.42*(LN(E132))+4.15,1)</f>
        <v>48.1</v>
      </c>
      <c r="I132" s="11" t="n">
        <f aca="false">ROUND(9.81*(LN(F132))+30.6,1)</f>
        <v>55</v>
      </c>
      <c r="J132" s="11" t="n">
        <f aca="false">60-ROUND(14.41*LN(G132*0.3048),1)</f>
        <v>51.3</v>
      </c>
      <c r="K132" s="12" t="n">
        <f aca="false">AVERAGE(H132,I132,J132)</f>
        <v>51.4666666666667</v>
      </c>
    </row>
    <row r="133" customFormat="false" ht="16.4" hidden="false" customHeight="false" outlineLevel="0" collapsed="false">
      <c r="A133" s="8" t="s">
        <v>15</v>
      </c>
      <c r="B133" s="13" t="n">
        <v>35323</v>
      </c>
      <c r="C133" s="10"/>
      <c r="D133" s="10"/>
      <c r="E133" s="10"/>
      <c r="F133" s="10"/>
      <c r="G133" s="10" t="n">
        <v>7.5</v>
      </c>
      <c r="H133" s="11"/>
      <c r="I133" s="11"/>
      <c r="J133" s="11" t="n">
        <f aca="false">60-ROUND(14.41*LN(G133*0.3048),1)</f>
        <v>48.1</v>
      </c>
      <c r="K133" s="12" t="n">
        <f aca="false">AVERAGE(H133,I133,J133)</f>
        <v>48.1</v>
      </c>
    </row>
    <row r="134" customFormat="false" ht="16.4" hidden="false" customHeight="false" outlineLevel="0" collapsed="false">
      <c r="A134" s="8" t="s">
        <v>15</v>
      </c>
      <c r="B134" s="13" t="n">
        <v>35330</v>
      </c>
      <c r="C134" s="10"/>
      <c r="D134" s="10"/>
      <c r="E134" s="10"/>
      <c r="F134" s="10"/>
      <c r="G134" s="10" t="n">
        <v>8</v>
      </c>
      <c r="H134" s="11"/>
      <c r="I134" s="11"/>
      <c r="J134" s="11" t="n">
        <f aca="false">60-ROUND(14.41*LN(G134*0.3048),1)</f>
        <v>47.2</v>
      </c>
      <c r="K134" s="12" t="n">
        <f aca="false">AVERAGE(H134,I134,J134)</f>
        <v>47.2</v>
      </c>
    </row>
    <row r="135" customFormat="false" ht="16.4" hidden="false" customHeight="false" outlineLevel="0" collapsed="false">
      <c r="A135" s="8" t="s">
        <v>15</v>
      </c>
      <c r="B135" s="13" t="n">
        <v>35331</v>
      </c>
      <c r="C135" s="10"/>
      <c r="D135" s="10"/>
      <c r="E135" s="10"/>
      <c r="F135" s="10"/>
      <c r="G135" s="10" t="n">
        <v>8.5</v>
      </c>
      <c r="H135" s="11"/>
      <c r="I135" s="11"/>
      <c r="J135" s="11" t="n">
        <f aca="false">60-ROUND(14.41*LN(G135*0.3048),1)</f>
        <v>46.3</v>
      </c>
      <c r="K135" s="12" t="n">
        <f aca="false">AVERAGE(H135,I135,J135)</f>
        <v>46.3</v>
      </c>
    </row>
    <row r="136" customFormat="false" ht="16.4" hidden="false" customHeight="false" outlineLevel="0" collapsed="false">
      <c r="A136" s="8" t="s">
        <v>15</v>
      </c>
      <c r="B136" s="13" t="n">
        <v>35338</v>
      </c>
      <c r="C136" s="10"/>
      <c r="D136" s="10"/>
      <c r="E136" s="10"/>
      <c r="F136" s="10"/>
      <c r="G136" s="10" t="n">
        <v>8</v>
      </c>
      <c r="H136" s="11"/>
      <c r="I136" s="11"/>
      <c r="J136" s="11" t="n">
        <f aca="false">60-ROUND(14.41*LN(G136*0.3048),1)</f>
        <v>47.2</v>
      </c>
      <c r="K136" s="12" t="n">
        <f aca="false">AVERAGE(H136,I136,J136)</f>
        <v>47.2</v>
      </c>
    </row>
    <row r="137" customFormat="false" ht="16.4" hidden="false" customHeight="false" outlineLevel="0" collapsed="false">
      <c r="A137" s="8" t="s">
        <v>15</v>
      </c>
      <c r="B137" s="13" t="n">
        <v>35358</v>
      </c>
      <c r="C137" s="10"/>
      <c r="D137" s="10"/>
      <c r="E137" s="10"/>
      <c r="F137" s="10"/>
      <c r="G137" s="10" t="n">
        <v>8.5</v>
      </c>
      <c r="H137" s="11"/>
      <c r="I137" s="11"/>
      <c r="J137" s="11" t="n">
        <f aca="false">60-ROUND(14.41*LN(G137*0.3048),1)</f>
        <v>46.3</v>
      </c>
      <c r="K137" s="12" t="n">
        <f aca="false">AVERAGE(H137,I137,J137)</f>
        <v>46.3</v>
      </c>
    </row>
    <row r="138" customFormat="false" ht="16.4" hidden="false" customHeight="false" outlineLevel="0" collapsed="false">
      <c r="A138" s="8"/>
      <c r="B138" s="13" t="n">
        <v>35556</v>
      </c>
      <c r="C138" s="10"/>
      <c r="D138" s="10"/>
      <c r="E138" s="14"/>
      <c r="F138" s="14"/>
      <c r="G138" s="10" t="n">
        <v>9</v>
      </c>
      <c r="H138" s="11"/>
      <c r="I138" s="11"/>
      <c r="J138" s="11" t="n">
        <f aca="false">60-ROUND(14.41*LN(G138*0.3048),1)</f>
        <v>45.5</v>
      </c>
      <c r="K138" s="12" t="n">
        <f aca="false">AVERAGE(H138,I138,J138)</f>
        <v>45.5</v>
      </c>
    </row>
    <row r="139" customFormat="false" ht="16.4" hidden="false" customHeight="false" outlineLevel="0" collapsed="false">
      <c r="A139" s="8"/>
      <c r="B139" s="13" t="n">
        <v>35567</v>
      </c>
      <c r="C139" s="10"/>
      <c r="D139" s="10"/>
      <c r="E139" s="14"/>
      <c r="F139" s="14"/>
      <c r="G139" s="10" t="n">
        <v>9</v>
      </c>
      <c r="H139" s="11"/>
      <c r="I139" s="11"/>
      <c r="J139" s="11" t="n">
        <f aca="false">60-ROUND(14.41*LN(G139*0.3048),1)</f>
        <v>45.5</v>
      </c>
      <c r="K139" s="12" t="n">
        <f aca="false">AVERAGE(H139,I139,J139)</f>
        <v>45.5</v>
      </c>
    </row>
    <row r="140" customFormat="false" ht="16.4" hidden="false" customHeight="false" outlineLevel="0" collapsed="false">
      <c r="A140" s="8"/>
      <c r="B140" s="13" t="n">
        <v>35575</v>
      </c>
      <c r="C140" s="10"/>
      <c r="D140" s="10"/>
      <c r="E140" s="14"/>
      <c r="F140" s="14"/>
      <c r="G140" s="10" t="n">
        <v>11</v>
      </c>
      <c r="H140" s="11"/>
      <c r="I140" s="11"/>
      <c r="J140" s="11" t="n">
        <f aca="false">60-ROUND(14.41*LN(G140*0.3048),1)</f>
        <v>42.6</v>
      </c>
      <c r="K140" s="12" t="n">
        <f aca="false">AVERAGE(H140,I140,J140)</f>
        <v>42.6</v>
      </c>
    </row>
    <row r="141" customFormat="false" ht="16.4" hidden="false" customHeight="false" outlineLevel="0" collapsed="false">
      <c r="A141" s="8"/>
      <c r="B141" s="13" t="n">
        <v>35581</v>
      </c>
      <c r="C141" s="10"/>
      <c r="D141" s="10"/>
      <c r="E141" s="14"/>
      <c r="F141" s="14"/>
      <c r="G141" s="10" t="n">
        <v>12</v>
      </c>
      <c r="H141" s="11"/>
      <c r="I141" s="11"/>
      <c r="J141" s="11" t="n">
        <f aca="false">60-ROUND(14.41*LN(G141*0.3048),1)</f>
        <v>41.3</v>
      </c>
      <c r="K141" s="12" t="n">
        <f aca="false">AVERAGE(H141,I141,J141)</f>
        <v>41.3</v>
      </c>
    </row>
    <row r="142" customFormat="false" ht="16.4" hidden="false" customHeight="false" outlineLevel="0" collapsed="false">
      <c r="A142" s="8"/>
      <c r="B142" s="13" t="n">
        <v>35583</v>
      </c>
      <c r="C142" s="10"/>
      <c r="D142" s="10"/>
      <c r="E142" s="14"/>
      <c r="F142" s="14"/>
      <c r="G142" s="10" t="n">
        <v>14.5</v>
      </c>
      <c r="H142" s="11"/>
      <c r="I142" s="11"/>
      <c r="J142" s="11" t="n">
        <f aca="false">60-ROUND(14.41*LN(G142*0.3048),1)</f>
        <v>38.6</v>
      </c>
      <c r="K142" s="12" t="n">
        <f aca="false">AVERAGE(H142,I142,J142)</f>
        <v>38.6</v>
      </c>
    </row>
    <row r="143" customFormat="false" ht="16.4" hidden="false" customHeight="false" outlineLevel="0" collapsed="false">
      <c r="A143" s="8"/>
      <c r="B143" s="13" t="n">
        <v>35585</v>
      </c>
      <c r="C143" s="10"/>
      <c r="D143" s="10"/>
      <c r="E143" s="14"/>
      <c r="F143" s="14"/>
      <c r="G143" s="10" t="n">
        <v>13.5</v>
      </c>
      <c r="H143" s="11"/>
      <c r="I143" s="11"/>
      <c r="J143" s="11" t="n">
        <f aca="false">60-ROUND(14.41*LN(G143*0.3048),1)</f>
        <v>39.6</v>
      </c>
      <c r="K143" s="12" t="n">
        <f aca="false">AVERAGE(H143,I143,J143)</f>
        <v>39.6</v>
      </c>
    </row>
    <row r="144" customFormat="false" ht="16.4" hidden="false" customHeight="false" outlineLevel="0" collapsed="false">
      <c r="A144" s="8"/>
      <c r="B144" s="13" t="n">
        <v>35587</v>
      </c>
      <c r="C144" s="10"/>
      <c r="D144" s="10"/>
      <c r="E144" s="14"/>
      <c r="F144" s="14"/>
      <c r="G144" s="10" t="n">
        <v>16</v>
      </c>
      <c r="H144" s="11"/>
      <c r="I144" s="11"/>
      <c r="J144" s="11" t="n">
        <f aca="false">60-ROUND(14.41*LN(G144*0.3048),1)</f>
        <v>37.2</v>
      </c>
      <c r="K144" s="12" t="n">
        <f aca="false">AVERAGE(H144,I144,J144)</f>
        <v>37.2</v>
      </c>
    </row>
    <row r="145" customFormat="false" ht="16.4" hidden="false" customHeight="false" outlineLevel="0" collapsed="false">
      <c r="A145" s="8"/>
      <c r="B145" s="13" t="n">
        <v>35588</v>
      </c>
      <c r="C145" s="10"/>
      <c r="D145" s="10"/>
      <c r="E145" s="14"/>
      <c r="F145" s="14"/>
      <c r="G145" s="10" t="n">
        <v>12.5</v>
      </c>
      <c r="H145" s="11"/>
      <c r="I145" s="11"/>
      <c r="J145" s="11" t="n">
        <f aca="false">60-ROUND(14.41*LN(G145*0.3048),1)</f>
        <v>40.7</v>
      </c>
      <c r="K145" s="12" t="n">
        <f aca="false">AVERAGE(H145,I145,J145)</f>
        <v>40.7</v>
      </c>
    </row>
    <row r="146" customFormat="false" ht="16.4" hidden="false" customHeight="false" outlineLevel="0" collapsed="false">
      <c r="A146" s="8"/>
      <c r="B146" s="13" t="n">
        <v>35589</v>
      </c>
      <c r="C146" s="10"/>
      <c r="D146" s="10"/>
      <c r="E146" s="14"/>
      <c r="F146" s="14"/>
      <c r="G146" s="10" t="n">
        <v>16.5</v>
      </c>
      <c r="H146" s="11"/>
      <c r="I146" s="11"/>
      <c r="J146" s="11" t="n">
        <f aca="false">60-ROUND(14.41*LN(G146*0.3048),1)</f>
        <v>36.7</v>
      </c>
      <c r="K146" s="12" t="n">
        <f aca="false">AVERAGE(H146,I146,J146)</f>
        <v>36.7</v>
      </c>
    </row>
    <row r="147" customFormat="false" ht="16.4" hidden="false" customHeight="false" outlineLevel="0" collapsed="false">
      <c r="A147" s="8"/>
      <c r="B147" s="13" t="n">
        <v>35592</v>
      </c>
      <c r="C147" s="10"/>
      <c r="D147" s="10"/>
      <c r="E147" s="14"/>
      <c r="F147" s="14"/>
      <c r="G147" s="10" t="n">
        <v>16.5</v>
      </c>
      <c r="H147" s="11"/>
      <c r="I147" s="11"/>
      <c r="J147" s="11" t="n">
        <f aca="false">60-ROUND(14.41*LN(G147*0.3048),1)</f>
        <v>36.7</v>
      </c>
      <c r="K147" s="12" t="n">
        <f aca="false">AVERAGE(H147,I147,J147)</f>
        <v>36.7</v>
      </c>
    </row>
    <row r="148" customFormat="false" ht="16.4" hidden="false" customHeight="false" outlineLevel="0" collapsed="false">
      <c r="A148" s="8"/>
      <c r="B148" s="13" t="n">
        <v>35594</v>
      </c>
      <c r="C148" s="10"/>
      <c r="D148" s="10"/>
      <c r="E148" s="14"/>
      <c r="F148" s="14"/>
      <c r="G148" s="10" t="n">
        <v>18.5</v>
      </c>
      <c r="H148" s="11"/>
      <c r="I148" s="11"/>
      <c r="J148" s="11" t="n">
        <f aca="false">60-ROUND(14.41*LN(G148*0.3048),1)</f>
        <v>35.1</v>
      </c>
      <c r="K148" s="12" t="n">
        <f aca="false">AVERAGE(H148,I148,J148)</f>
        <v>35.1</v>
      </c>
    </row>
    <row r="149" customFormat="false" ht="16.4" hidden="false" customHeight="false" outlineLevel="0" collapsed="false">
      <c r="A149" s="8"/>
      <c r="B149" s="13" t="n">
        <v>35595</v>
      </c>
      <c r="C149" s="10"/>
      <c r="D149" s="10"/>
      <c r="E149" s="14"/>
      <c r="F149" s="14"/>
      <c r="G149" s="10" t="n">
        <v>16</v>
      </c>
      <c r="H149" s="11"/>
      <c r="I149" s="11"/>
      <c r="J149" s="11" t="n">
        <f aca="false">60-ROUND(14.41*LN(G149*0.3048),1)</f>
        <v>37.2</v>
      </c>
      <c r="K149" s="12" t="n">
        <f aca="false">AVERAGE(H149,I149,J149)</f>
        <v>37.2</v>
      </c>
    </row>
    <row r="150" customFormat="false" ht="16.4" hidden="false" customHeight="false" outlineLevel="0" collapsed="false">
      <c r="A150" s="8"/>
      <c r="B150" s="13" t="n">
        <v>35603</v>
      </c>
      <c r="C150" s="10"/>
      <c r="D150" s="10"/>
      <c r="E150" s="14"/>
      <c r="F150" s="14"/>
      <c r="G150" s="10" t="n">
        <v>15</v>
      </c>
      <c r="H150" s="11"/>
      <c r="I150" s="11"/>
      <c r="J150" s="11" t="n">
        <f aca="false">60-ROUND(14.41*LN(G150*0.3048),1)</f>
        <v>38.1</v>
      </c>
      <c r="K150" s="12" t="n">
        <f aca="false">AVERAGE(H150,I150,J150)</f>
        <v>38.1</v>
      </c>
    </row>
    <row r="151" customFormat="false" ht="16.4" hidden="false" customHeight="false" outlineLevel="0" collapsed="false">
      <c r="A151" s="8"/>
      <c r="B151" s="13" t="n">
        <v>35604</v>
      </c>
      <c r="C151" s="10"/>
      <c r="D151" s="10"/>
      <c r="E151" s="14"/>
      <c r="F151" s="14"/>
      <c r="G151" s="10" t="n">
        <v>16</v>
      </c>
      <c r="H151" s="11"/>
      <c r="I151" s="11"/>
      <c r="J151" s="11" t="n">
        <f aca="false">60-ROUND(14.41*LN(G151*0.3048),1)</f>
        <v>37.2</v>
      </c>
      <c r="K151" s="12" t="n">
        <f aca="false">AVERAGE(H151,I151,J151)</f>
        <v>37.2</v>
      </c>
    </row>
    <row r="152" customFormat="false" ht="16.4" hidden="false" customHeight="false" outlineLevel="0" collapsed="false">
      <c r="A152" s="8"/>
      <c r="B152" s="13" t="n">
        <v>35606</v>
      </c>
      <c r="C152" s="10"/>
      <c r="D152" s="10"/>
      <c r="E152" s="14" t="n">
        <v>12</v>
      </c>
      <c r="F152" s="14" t="n">
        <v>4.36</v>
      </c>
      <c r="G152" s="10" t="n">
        <v>16.5</v>
      </c>
      <c r="H152" s="11" t="n">
        <f aca="false">ROUND(14.42*(LN(E152))+4.15,1)</f>
        <v>40</v>
      </c>
      <c r="I152" s="11" t="n">
        <f aca="false">ROUND(9.81*(LN(F152))+30.6,1)</f>
        <v>45</v>
      </c>
      <c r="J152" s="11" t="n">
        <f aca="false">60-ROUND(14.41*LN(G152*0.3048),1)</f>
        <v>36.7</v>
      </c>
      <c r="K152" s="12" t="n">
        <f aca="false">AVERAGE(H152,I152,J152)</f>
        <v>40.5666666666667</v>
      </c>
    </row>
    <row r="153" customFormat="false" ht="16.4" hidden="false" customHeight="false" outlineLevel="0" collapsed="false">
      <c r="A153" s="8"/>
      <c r="B153" s="13" t="n">
        <v>35607</v>
      </c>
      <c r="C153" s="10"/>
      <c r="D153" s="10"/>
      <c r="E153" s="14"/>
      <c r="F153" s="14"/>
      <c r="G153" s="10" t="n">
        <v>13.5</v>
      </c>
      <c r="H153" s="11"/>
      <c r="I153" s="11"/>
      <c r="J153" s="11" t="n">
        <f aca="false">60-ROUND(14.41*LN(G153*0.3048),1)</f>
        <v>39.6</v>
      </c>
      <c r="K153" s="12" t="n">
        <f aca="false">AVERAGE(H153,I153,J153)</f>
        <v>39.6</v>
      </c>
    </row>
    <row r="154" customFormat="false" ht="16.4" hidden="false" customHeight="false" outlineLevel="0" collapsed="false">
      <c r="A154" s="8"/>
      <c r="B154" s="13" t="n">
        <v>35610</v>
      </c>
      <c r="C154" s="10"/>
      <c r="D154" s="10"/>
      <c r="E154" s="14"/>
      <c r="F154" s="14"/>
      <c r="G154" s="10" t="n">
        <v>12.5</v>
      </c>
      <c r="H154" s="11"/>
      <c r="I154" s="11"/>
      <c r="J154" s="11" t="n">
        <f aca="false">60-ROUND(14.41*LN(G154*0.3048),1)</f>
        <v>40.7</v>
      </c>
      <c r="K154" s="12" t="n">
        <f aca="false">AVERAGE(H154,I154,J154)</f>
        <v>40.7</v>
      </c>
    </row>
    <row r="155" customFormat="false" ht="16.4" hidden="false" customHeight="false" outlineLevel="0" collapsed="false">
      <c r="A155" s="8" t="s">
        <v>15</v>
      </c>
      <c r="B155" s="9" t="n">
        <v>35611</v>
      </c>
      <c r="C155" s="10" t="n">
        <v>101</v>
      </c>
      <c r="D155" s="10"/>
      <c r="E155" s="10" t="n">
        <v>32</v>
      </c>
      <c r="F155" s="10" t="n">
        <v>6</v>
      </c>
      <c r="G155" s="10"/>
      <c r="H155" s="11" t="n">
        <f aca="false">ROUND(14.42*(LN(E155))+4.15,1)</f>
        <v>54.1</v>
      </c>
      <c r="I155" s="11" t="n">
        <f aca="false">ROUND(9.81*(LN(F155))+30.6,1)</f>
        <v>48.2</v>
      </c>
      <c r="J155" s="11"/>
      <c r="K155" s="12" t="n">
        <f aca="false">AVERAGE(H155,I155,J155)</f>
        <v>51.15</v>
      </c>
    </row>
    <row r="156" customFormat="false" ht="16.4" hidden="false" customHeight="false" outlineLevel="0" collapsed="false">
      <c r="A156" s="8"/>
      <c r="B156" s="13" t="n">
        <v>35612</v>
      </c>
      <c r="C156" s="10"/>
      <c r="D156" s="10"/>
      <c r="E156" s="14"/>
      <c r="F156" s="14"/>
      <c r="G156" s="10" t="n">
        <v>13</v>
      </c>
      <c r="H156" s="11"/>
      <c r="I156" s="11"/>
      <c r="J156" s="11" t="n">
        <f aca="false">60-ROUND(14.41*LN(G156*0.3048),1)</f>
        <v>40.2</v>
      </c>
      <c r="K156" s="12" t="n">
        <f aca="false">AVERAGE(H156,I156,J156)</f>
        <v>40.2</v>
      </c>
    </row>
    <row r="157" customFormat="false" ht="16.4" hidden="false" customHeight="false" outlineLevel="0" collapsed="false">
      <c r="A157" s="8"/>
      <c r="B157" s="13" t="n">
        <v>35615</v>
      </c>
      <c r="C157" s="10"/>
      <c r="D157" s="10"/>
      <c r="E157" s="14"/>
      <c r="F157" s="14"/>
      <c r="G157" s="10" t="n">
        <v>10.5</v>
      </c>
      <c r="H157" s="11"/>
      <c r="I157" s="11"/>
      <c r="J157" s="11" t="n">
        <f aca="false">60-ROUND(14.41*LN(G157*0.3048),1)</f>
        <v>43.2</v>
      </c>
      <c r="K157" s="12" t="n">
        <f aca="false">AVERAGE(H157,I157,J157)</f>
        <v>43.2</v>
      </c>
    </row>
    <row r="158" customFormat="false" ht="16.4" hidden="false" customHeight="false" outlineLevel="0" collapsed="false">
      <c r="A158" s="8"/>
      <c r="B158" s="13" t="n">
        <v>35616</v>
      </c>
      <c r="C158" s="10"/>
      <c r="D158" s="10"/>
      <c r="E158" s="14"/>
      <c r="F158" s="14"/>
      <c r="G158" s="10" t="n">
        <v>9.5</v>
      </c>
      <c r="H158" s="11"/>
      <c r="I158" s="11"/>
      <c r="J158" s="11" t="n">
        <f aca="false">60-ROUND(14.41*LN(G158*0.3048),1)</f>
        <v>44.7</v>
      </c>
      <c r="K158" s="12" t="n">
        <f aca="false">AVERAGE(H158,I158,J158)</f>
        <v>44.7</v>
      </c>
    </row>
    <row r="159" customFormat="false" ht="16.4" hidden="false" customHeight="false" outlineLevel="0" collapsed="false">
      <c r="A159" s="8"/>
      <c r="B159" s="13" t="n">
        <v>35617</v>
      </c>
      <c r="C159" s="10"/>
      <c r="D159" s="10"/>
      <c r="E159" s="14"/>
      <c r="F159" s="14"/>
      <c r="G159" s="10" t="n">
        <v>10</v>
      </c>
      <c r="H159" s="11"/>
      <c r="I159" s="11"/>
      <c r="J159" s="11" t="n">
        <f aca="false">60-ROUND(14.41*LN(G159*0.3048),1)</f>
        <v>43.9</v>
      </c>
      <c r="K159" s="12" t="n">
        <f aca="false">AVERAGE(H159,I159,J159)</f>
        <v>43.9</v>
      </c>
    </row>
    <row r="160" customFormat="false" ht="16.4" hidden="false" customHeight="false" outlineLevel="0" collapsed="false">
      <c r="A160" s="8"/>
      <c r="B160" s="13" t="n">
        <v>35620</v>
      </c>
      <c r="C160" s="10"/>
      <c r="D160" s="10"/>
      <c r="E160" s="14"/>
      <c r="F160" s="14"/>
      <c r="G160" s="10" t="n">
        <v>9.5</v>
      </c>
      <c r="H160" s="11"/>
      <c r="I160" s="11"/>
      <c r="J160" s="11" t="n">
        <f aca="false">60-ROUND(14.41*LN(G160*0.3048),1)</f>
        <v>44.7</v>
      </c>
      <c r="K160" s="12" t="n">
        <f aca="false">AVERAGE(H160,I160,J160)</f>
        <v>44.7</v>
      </c>
    </row>
    <row r="161" customFormat="false" ht="16.4" hidden="false" customHeight="false" outlineLevel="0" collapsed="false">
      <c r="A161" s="8"/>
      <c r="B161" s="13" t="n">
        <v>35623</v>
      </c>
      <c r="C161" s="10"/>
      <c r="D161" s="10"/>
      <c r="E161" s="14"/>
      <c r="F161" s="14"/>
      <c r="G161" s="10" t="n">
        <v>11</v>
      </c>
      <c r="H161" s="11"/>
      <c r="I161" s="11"/>
      <c r="J161" s="11" t="n">
        <f aca="false">60-ROUND(14.41*LN(G161*0.3048),1)</f>
        <v>42.6</v>
      </c>
      <c r="K161" s="12" t="n">
        <f aca="false">AVERAGE(H161,I161,J161)</f>
        <v>42.6</v>
      </c>
    </row>
    <row r="162" customFormat="false" ht="16.4" hidden="false" customHeight="false" outlineLevel="0" collapsed="false">
      <c r="A162" s="8"/>
      <c r="B162" s="13" t="n">
        <v>35624</v>
      </c>
      <c r="C162" s="10"/>
      <c r="D162" s="10"/>
      <c r="E162" s="14"/>
      <c r="F162" s="14"/>
      <c r="G162" s="10" t="n">
        <v>10.5</v>
      </c>
      <c r="H162" s="11"/>
      <c r="I162" s="11"/>
      <c r="J162" s="11" t="n">
        <f aca="false">60-ROUND(14.41*LN(G162*0.3048),1)</f>
        <v>43.2</v>
      </c>
      <c r="K162" s="12" t="n">
        <f aca="false">AVERAGE(H162,I162,J162)</f>
        <v>43.2</v>
      </c>
    </row>
    <row r="163" customFormat="false" ht="16.4" hidden="false" customHeight="false" outlineLevel="0" collapsed="false">
      <c r="A163" s="8"/>
      <c r="B163" s="13" t="n">
        <v>35626</v>
      </c>
      <c r="C163" s="10"/>
      <c r="D163" s="10"/>
      <c r="E163" s="14"/>
      <c r="F163" s="14"/>
      <c r="G163" s="10" t="n">
        <v>12</v>
      </c>
      <c r="H163" s="11"/>
      <c r="I163" s="11"/>
      <c r="J163" s="11" t="n">
        <f aca="false">60-ROUND(14.41*LN(G163*0.3048),1)</f>
        <v>41.3</v>
      </c>
      <c r="K163" s="12" t="n">
        <f aca="false">AVERAGE(H163,I163,J163)</f>
        <v>41.3</v>
      </c>
    </row>
    <row r="164" customFormat="false" ht="16.4" hidden="false" customHeight="false" outlineLevel="0" collapsed="false">
      <c r="A164" s="8"/>
      <c r="B164" s="13" t="n">
        <v>35627</v>
      </c>
      <c r="C164" s="10"/>
      <c r="D164" s="10"/>
      <c r="E164" s="14"/>
      <c r="F164" s="14"/>
      <c r="G164" s="10" t="n">
        <v>10</v>
      </c>
      <c r="H164" s="11"/>
      <c r="I164" s="11"/>
      <c r="J164" s="11" t="n">
        <f aca="false">60-ROUND(14.41*LN(G164*0.3048),1)</f>
        <v>43.9</v>
      </c>
      <c r="K164" s="12" t="n">
        <f aca="false">AVERAGE(H164,I164,J164)</f>
        <v>43.9</v>
      </c>
    </row>
    <row r="165" customFormat="false" ht="16.4" hidden="false" customHeight="false" outlineLevel="0" collapsed="false">
      <c r="A165" s="8"/>
      <c r="B165" s="13" t="n">
        <v>35631</v>
      </c>
      <c r="C165" s="10"/>
      <c r="D165" s="10"/>
      <c r="E165" s="14"/>
      <c r="F165" s="14"/>
      <c r="G165" s="10" t="n">
        <v>8.5</v>
      </c>
      <c r="H165" s="11"/>
      <c r="I165" s="11"/>
      <c r="J165" s="11" t="n">
        <f aca="false">60-ROUND(14.41*LN(G165*0.3048),1)</f>
        <v>46.3</v>
      </c>
      <c r="K165" s="12" t="n">
        <f aca="false">AVERAGE(H165,I165,J165)</f>
        <v>46.3</v>
      </c>
    </row>
    <row r="166" customFormat="false" ht="16.4" hidden="false" customHeight="false" outlineLevel="0" collapsed="false">
      <c r="A166" s="8"/>
      <c r="B166" s="13" t="n">
        <v>35633</v>
      </c>
      <c r="C166" s="10"/>
      <c r="D166" s="10"/>
      <c r="E166" s="14"/>
      <c r="F166" s="14"/>
      <c r="G166" s="10" t="n">
        <v>9</v>
      </c>
      <c r="H166" s="11"/>
      <c r="I166" s="11"/>
      <c r="J166" s="11" t="n">
        <f aca="false">60-ROUND(14.41*LN(G166*0.3048),1)</f>
        <v>45.5</v>
      </c>
      <c r="K166" s="12" t="n">
        <f aca="false">AVERAGE(H166,I166,J166)</f>
        <v>45.5</v>
      </c>
    </row>
    <row r="167" customFormat="false" ht="16.4" hidden="false" customHeight="false" outlineLevel="0" collapsed="false">
      <c r="A167" s="8"/>
      <c r="B167" s="13" t="n">
        <v>35634</v>
      </c>
      <c r="C167" s="10"/>
      <c r="D167" s="10"/>
      <c r="E167" s="14"/>
      <c r="F167" s="14"/>
      <c r="G167" s="10" t="n">
        <v>7.9</v>
      </c>
      <c r="H167" s="11"/>
      <c r="I167" s="11"/>
      <c r="J167" s="11" t="n">
        <f aca="false">60-ROUND(14.41*LN(G167*0.3048),1)</f>
        <v>47.3</v>
      </c>
      <c r="K167" s="12" t="n">
        <f aca="false">AVERAGE(H167,I167,J167)</f>
        <v>47.3</v>
      </c>
    </row>
    <row r="168" customFormat="false" ht="16.4" hidden="false" customHeight="false" outlineLevel="0" collapsed="false">
      <c r="A168" s="8"/>
      <c r="B168" s="13" t="n">
        <v>35634</v>
      </c>
      <c r="C168" s="10"/>
      <c r="D168" s="10"/>
      <c r="E168" s="14" t="n">
        <v>25</v>
      </c>
      <c r="F168" s="14" t="n">
        <v>6.39</v>
      </c>
      <c r="G168" s="10"/>
      <c r="H168" s="11" t="n">
        <f aca="false">ROUND(14.42*(LN(E168))+4.15,1)</f>
        <v>50.6</v>
      </c>
      <c r="I168" s="11" t="n">
        <f aca="false">ROUND(9.81*(LN(F168))+30.6,1)</f>
        <v>48.8</v>
      </c>
      <c r="J168" s="11"/>
      <c r="K168" s="12" t="n">
        <f aca="false">AVERAGE(H168,I168,J168)</f>
        <v>49.7</v>
      </c>
    </row>
    <row r="169" customFormat="false" ht="16.4" hidden="false" customHeight="false" outlineLevel="0" collapsed="false">
      <c r="A169" s="8"/>
      <c r="B169" s="13" t="n">
        <v>35637</v>
      </c>
      <c r="C169" s="10"/>
      <c r="D169" s="10"/>
      <c r="E169" s="14"/>
      <c r="F169" s="14"/>
      <c r="G169" s="10" t="n">
        <v>8.5</v>
      </c>
      <c r="H169" s="11"/>
      <c r="I169" s="11"/>
      <c r="J169" s="11" t="n">
        <f aca="false">60-ROUND(14.41*LN(G169*0.3048),1)</f>
        <v>46.3</v>
      </c>
      <c r="K169" s="12" t="n">
        <f aca="false">AVERAGE(H169,I169,J169)</f>
        <v>46.3</v>
      </c>
    </row>
    <row r="170" customFormat="false" ht="16.4" hidden="false" customHeight="false" outlineLevel="0" collapsed="false">
      <c r="A170" s="8"/>
      <c r="B170" s="13" t="n">
        <v>35639</v>
      </c>
      <c r="C170" s="10"/>
      <c r="D170" s="10"/>
      <c r="E170" s="14"/>
      <c r="F170" s="14"/>
      <c r="G170" s="10" t="n">
        <v>10.5</v>
      </c>
      <c r="H170" s="11"/>
      <c r="I170" s="11"/>
      <c r="J170" s="11" t="n">
        <f aca="false">60-ROUND(14.41*LN(G170*0.3048),1)</f>
        <v>43.2</v>
      </c>
      <c r="K170" s="12" t="n">
        <f aca="false">AVERAGE(H170,I170,J170)</f>
        <v>43.2</v>
      </c>
    </row>
    <row r="171" customFormat="false" ht="16.4" hidden="false" customHeight="false" outlineLevel="0" collapsed="false">
      <c r="A171" s="8"/>
      <c r="B171" s="13" t="n">
        <v>35644</v>
      </c>
      <c r="C171" s="10"/>
      <c r="D171" s="10"/>
      <c r="E171" s="14"/>
      <c r="F171" s="14"/>
      <c r="G171" s="10" t="n">
        <v>8.5</v>
      </c>
      <c r="H171" s="11"/>
      <c r="I171" s="11"/>
      <c r="J171" s="11" t="n">
        <f aca="false">60-ROUND(14.41*LN(G171*0.3048),1)</f>
        <v>46.3</v>
      </c>
      <c r="K171" s="12" t="n">
        <f aca="false">AVERAGE(H171,I171,J171)</f>
        <v>46.3</v>
      </c>
    </row>
    <row r="172" customFormat="false" ht="16.4" hidden="false" customHeight="false" outlineLevel="0" collapsed="false">
      <c r="A172" s="8"/>
      <c r="B172" s="13" t="n">
        <v>35645</v>
      </c>
      <c r="C172" s="10"/>
      <c r="D172" s="10"/>
      <c r="E172" s="14"/>
      <c r="F172" s="14"/>
      <c r="G172" s="10" t="n">
        <v>8.5</v>
      </c>
      <c r="H172" s="11"/>
      <c r="I172" s="11"/>
      <c r="J172" s="11" t="n">
        <f aca="false">60-ROUND(14.41*LN(G172*0.3048),1)</f>
        <v>46.3</v>
      </c>
      <c r="K172" s="12" t="n">
        <f aca="false">AVERAGE(H172,I172,J172)</f>
        <v>46.3</v>
      </c>
    </row>
    <row r="173" customFormat="false" ht="16.4" hidden="false" customHeight="false" outlineLevel="0" collapsed="false">
      <c r="A173" s="8"/>
      <c r="B173" s="13" t="n">
        <v>35649</v>
      </c>
      <c r="C173" s="10"/>
      <c r="D173" s="10"/>
      <c r="E173" s="14"/>
      <c r="F173" s="14"/>
      <c r="G173" s="10" t="n">
        <v>10</v>
      </c>
      <c r="H173" s="11"/>
      <c r="I173" s="11"/>
      <c r="J173" s="11" t="n">
        <f aca="false">60-ROUND(14.41*LN(G173*0.3048),1)</f>
        <v>43.9</v>
      </c>
      <c r="K173" s="12" t="n">
        <f aca="false">AVERAGE(H173,I173,J173)</f>
        <v>43.9</v>
      </c>
    </row>
    <row r="174" customFormat="false" ht="16.4" hidden="false" customHeight="false" outlineLevel="0" collapsed="false">
      <c r="A174" s="8"/>
      <c r="B174" s="13" t="n">
        <v>35651</v>
      </c>
      <c r="C174" s="10"/>
      <c r="D174" s="10"/>
      <c r="E174" s="14"/>
      <c r="F174" s="14"/>
      <c r="G174" s="10" t="n">
        <v>8.5</v>
      </c>
      <c r="H174" s="11"/>
      <c r="I174" s="11"/>
      <c r="J174" s="11" t="n">
        <f aca="false">60-ROUND(14.41*LN(G174*0.3048),1)</f>
        <v>46.3</v>
      </c>
      <c r="K174" s="12" t="n">
        <f aca="false">AVERAGE(H174,I174,J174)</f>
        <v>46.3</v>
      </c>
    </row>
    <row r="175" customFormat="false" ht="16.4" hidden="false" customHeight="false" outlineLevel="0" collapsed="false">
      <c r="A175" s="8"/>
      <c r="B175" s="13" t="n">
        <v>35653</v>
      </c>
      <c r="C175" s="10"/>
      <c r="D175" s="10"/>
      <c r="E175" s="14"/>
      <c r="F175" s="14"/>
      <c r="G175" s="10" t="n">
        <v>8</v>
      </c>
      <c r="H175" s="11"/>
      <c r="I175" s="11"/>
      <c r="J175" s="11" t="n">
        <f aca="false">60-ROUND(14.41*LN(G175*0.3048),1)</f>
        <v>47.2</v>
      </c>
      <c r="K175" s="12" t="n">
        <f aca="false">AVERAGE(H175,I175,J175)</f>
        <v>47.2</v>
      </c>
    </row>
    <row r="176" customFormat="false" ht="16.4" hidden="false" customHeight="false" outlineLevel="0" collapsed="false">
      <c r="A176" s="8"/>
      <c r="B176" s="13" t="n">
        <v>35658</v>
      </c>
      <c r="C176" s="10"/>
      <c r="D176" s="10"/>
      <c r="E176" s="14"/>
      <c r="F176" s="14"/>
      <c r="G176" s="10" t="n">
        <v>10</v>
      </c>
      <c r="H176" s="11"/>
      <c r="I176" s="11"/>
      <c r="J176" s="11" t="n">
        <f aca="false">60-ROUND(14.41*LN(G176*0.3048),1)</f>
        <v>43.9</v>
      </c>
      <c r="K176" s="12" t="n">
        <f aca="false">AVERAGE(H176,I176,J176)</f>
        <v>43.9</v>
      </c>
    </row>
    <row r="177" customFormat="false" ht="16.4" hidden="false" customHeight="false" outlineLevel="0" collapsed="false">
      <c r="A177" s="8"/>
      <c r="B177" s="13" t="n">
        <v>35659</v>
      </c>
      <c r="C177" s="10"/>
      <c r="D177" s="10"/>
      <c r="E177" s="14"/>
      <c r="F177" s="14"/>
      <c r="G177" s="10" t="n">
        <v>11</v>
      </c>
      <c r="H177" s="11"/>
      <c r="I177" s="11"/>
      <c r="J177" s="11" t="n">
        <f aca="false">60-ROUND(14.41*LN(G177*0.3048),1)</f>
        <v>42.6</v>
      </c>
      <c r="K177" s="12" t="n">
        <f aca="false">AVERAGE(H177,I177,J177)</f>
        <v>42.6</v>
      </c>
    </row>
    <row r="178" customFormat="false" ht="16.4" hidden="false" customHeight="false" outlineLevel="0" collapsed="false">
      <c r="A178" s="8"/>
      <c r="B178" s="13" t="n">
        <v>35665</v>
      </c>
      <c r="C178" s="10"/>
      <c r="D178" s="10"/>
      <c r="E178" s="14"/>
      <c r="F178" s="14"/>
      <c r="G178" s="10" t="n">
        <v>10</v>
      </c>
      <c r="H178" s="11"/>
      <c r="I178" s="11"/>
      <c r="J178" s="11" t="n">
        <f aca="false">60-ROUND(14.41*LN(G178*0.3048),1)</f>
        <v>43.9</v>
      </c>
      <c r="K178" s="12" t="n">
        <f aca="false">AVERAGE(H178,I178,J178)</f>
        <v>43.9</v>
      </c>
    </row>
    <row r="179" customFormat="false" ht="16.4" hidden="false" customHeight="false" outlineLevel="0" collapsed="false">
      <c r="A179" s="8" t="s">
        <v>15</v>
      </c>
      <c r="B179" s="9" t="n">
        <v>35666</v>
      </c>
      <c r="C179" s="10" t="n">
        <v>101</v>
      </c>
      <c r="D179" s="10"/>
      <c r="E179" s="10" t="n">
        <v>18</v>
      </c>
      <c r="F179" s="10" t="n">
        <v>1</v>
      </c>
      <c r="G179" s="10" t="n">
        <v>10</v>
      </c>
      <c r="H179" s="11" t="n">
        <f aca="false">ROUND(14.42*(LN(E179))+4.15,1)</f>
        <v>45.8</v>
      </c>
      <c r="I179" s="11" t="n">
        <f aca="false">ROUND(9.81*(LN(F179))+30.6,1)</f>
        <v>30.6</v>
      </c>
      <c r="J179" s="11" t="n">
        <f aca="false">60-ROUND(14.41*LN(G179*0.3048),1)</f>
        <v>43.9</v>
      </c>
      <c r="K179" s="12" t="n">
        <f aca="false">AVERAGE(H179,I179,J179)</f>
        <v>40.1</v>
      </c>
    </row>
    <row r="180" customFormat="false" ht="16.4" hidden="false" customHeight="false" outlineLevel="0" collapsed="false">
      <c r="A180" s="8"/>
      <c r="B180" s="13" t="n">
        <v>35668</v>
      </c>
      <c r="C180" s="10"/>
      <c r="D180" s="10"/>
      <c r="E180" s="14"/>
      <c r="F180" s="14"/>
      <c r="G180" s="10" t="n">
        <v>12.5</v>
      </c>
      <c r="H180" s="11"/>
      <c r="I180" s="11"/>
      <c r="J180" s="11" t="n">
        <f aca="false">60-ROUND(14.41*LN(G180*0.3048),1)</f>
        <v>40.7</v>
      </c>
      <c r="K180" s="12" t="n">
        <f aca="false">AVERAGE(H180,I180,J180)</f>
        <v>40.7</v>
      </c>
    </row>
    <row r="181" customFormat="false" ht="16.4" hidden="false" customHeight="false" outlineLevel="0" collapsed="false">
      <c r="A181" s="8"/>
      <c r="B181" s="13" t="n">
        <v>35670</v>
      </c>
      <c r="C181" s="10"/>
      <c r="D181" s="10"/>
      <c r="E181" s="14" t="n">
        <v>15</v>
      </c>
      <c r="F181" s="14" t="n">
        <v>5.74</v>
      </c>
      <c r="G181" s="10" t="n">
        <v>11.2</v>
      </c>
      <c r="H181" s="11" t="n">
        <f aca="false">ROUND(14.42*(LN(E181))+4.15,1)</f>
        <v>43.2</v>
      </c>
      <c r="I181" s="11" t="n">
        <f aca="false">ROUND(9.81*(LN(F181))+30.6,1)</f>
        <v>47.7</v>
      </c>
      <c r="J181" s="11" t="n">
        <f aca="false">60-ROUND(14.41*LN(G181*0.3048),1)</f>
        <v>42.3</v>
      </c>
      <c r="K181" s="12" t="n">
        <f aca="false">AVERAGE(H181,I181,J181)</f>
        <v>44.4</v>
      </c>
    </row>
    <row r="182" customFormat="false" ht="16.4" hidden="false" customHeight="false" outlineLevel="0" collapsed="false">
      <c r="A182" s="8"/>
      <c r="B182" s="13" t="n">
        <v>35672</v>
      </c>
      <c r="C182" s="10"/>
      <c r="D182" s="10"/>
      <c r="E182" s="14"/>
      <c r="F182" s="14"/>
      <c r="G182" s="10" t="n">
        <v>11</v>
      </c>
      <c r="H182" s="11"/>
      <c r="I182" s="11"/>
      <c r="J182" s="11" t="n">
        <f aca="false">60-ROUND(14.41*LN(G182*0.3048),1)</f>
        <v>42.6</v>
      </c>
      <c r="K182" s="12" t="n">
        <f aca="false">AVERAGE(H182,I182,J182)</f>
        <v>42.6</v>
      </c>
    </row>
    <row r="183" customFormat="false" ht="16.4" hidden="false" customHeight="false" outlineLevel="0" collapsed="false">
      <c r="A183" s="8"/>
      <c r="B183" s="13" t="n">
        <v>35679</v>
      </c>
      <c r="C183" s="10"/>
      <c r="D183" s="10"/>
      <c r="E183" s="14"/>
      <c r="F183" s="14"/>
      <c r="G183" s="10" t="n">
        <v>8</v>
      </c>
      <c r="H183" s="11"/>
      <c r="I183" s="11"/>
      <c r="J183" s="11" t="n">
        <f aca="false">60-ROUND(14.41*LN(G183*0.3048),1)</f>
        <v>47.2</v>
      </c>
      <c r="K183" s="12" t="n">
        <f aca="false">AVERAGE(H183,I183,J183)</f>
        <v>47.2</v>
      </c>
    </row>
    <row r="184" customFormat="false" ht="16.4" hidden="false" customHeight="false" outlineLevel="0" collapsed="false">
      <c r="A184" s="8"/>
      <c r="B184" s="13" t="n">
        <v>35680</v>
      </c>
      <c r="C184" s="10"/>
      <c r="D184" s="10"/>
      <c r="E184" s="14"/>
      <c r="F184" s="14"/>
      <c r="G184" s="10" t="n">
        <v>9</v>
      </c>
      <c r="H184" s="11"/>
      <c r="I184" s="11"/>
      <c r="J184" s="11" t="n">
        <f aca="false">60-ROUND(14.41*LN(G184*0.3048),1)</f>
        <v>45.5</v>
      </c>
      <c r="K184" s="12" t="n">
        <f aca="false">AVERAGE(H184,I184,J184)</f>
        <v>45.5</v>
      </c>
    </row>
    <row r="185" customFormat="false" ht="16.4" hidden="false" customHeight="false" outlineLevel="0" collapsed="false">
      <c r="A185" s="8"/>
      <c r="B185" s="13" t="n">
        <v>35687</v>
      </c>
      <c r="C185" s="10"/>
      <c r="D185" s="10"/>
      <c r="E185" s="14"/>
      <c r="F185" s="14"/>
      <c r="G185" s="10" t="n">
        <v>9</v>
      </c>
      <c r="H185" s="11"/>
      <c r="I185" s="11"/>
      <c r="J185" s="11" t="n">
        <f aca="false">60-ROUND(14.41*LN(G185*0.3048),1)</f>
        <v>45.5</v>
      </c>
      <c r="K185" s="12" t="n">
        <f aca="false">AVERAGE(H185,I185,J185)</f>
        <v>45.5</v>
      </c>
    </row>
    <row r="186" customFormat="false" ht="16.4" hidden="false" customHeight="false" outlineLevel="0" collapsed="false">
      <c r="A186" s="8"/>
      <c r="B186" s="13" t="n">
        <v>35691</v>
      </c>
      <c r="C186" s="10"/>
      <c r="D186" s="10"/>
      <c r="E186" s="14" t="n">
        <v>30</v>
      </c>
      <c r="F186" s="14" t="n">
        <v>9.21</v>
      </c>
      <c r="G186" s="10" t="n">
        <v>6.9</v>
      </c>
      <c r="H186" s="11" t="n">
        <f aca="false">ROUND(14.42*(LN(E186))+4.15,1)</f>
        <v>53.2</v>
      </c>
      <c r="I186" s="11" t="n">
        <f aca="false">ROUND(9.81*(LN(F186))+30.6,1)</f>
        <v>52.4</v>
      </c>
      <c r="J186" s="11" t="n">
        <f aca="false">60-ROUND(14.41*LN(G186*0.3048),1)</f>
        <v>49.3</v>
      </c>
      <c r="K186" s="12" t="n">
        <f aca="false">AVERAGE(H186,I186,J186)</f>
        <v>51.6333333333333</v>
      </c>
    </row>
    <row r="187" customFormat="false" ht="16.4" hidden="false" customHeight="false" outlineLevel="0" collapsed="false">
      <c r="A187" s="8"/>
      <c r="B187" s="13" t="n">
        <v>35698</v>
      </c>
      <c r="C187" s="10"/>
      <c r="D187" s="10"/>
      <c r="E187" s="14"/>
      <c r="F187" s="14"/>
      <c r="G187" s="10" t="n">
        <v>8</v>
      </c>
      <c r="H187" s="11"/>
      <c r="I187" s="11"/>
      <c r="J187" s="11" t="n">
        <f aca="false">60-ROUND(14.41*LN(G187*0.3048),1)</f>
        <v>47.2</v>
      </c>
      <c r="K187" s="12" t="n">
        <f aca="false">AVERAGE(H187,I187,J187)</f>
        <v>47.2</v>
      </c>
    </row>
    <row r="188" customFormat="false" ht="16.4" hidden="false" customHeight="false" outlineLevel="0" collapsed="false">
      <c r="A188" s="8"/>
      <c r="B188" s="13" t="n">
        <v>35701</v>
      </c>
      <c r="C188" s="10"/>
      <c r="D188" s="10"/>
      <c r="E188" s="14"/>
      <c r="F188" s="14"/>
      <c r="G188" s="10" t="n">
        <v>8</v>
      </c>
      <c r="H188" s="11"/>
      <c r="I188" s="11"/>
      <c r="J188" s="11" t="n">
        <f aca="false">60-ROUND(14.41*LN(G188*0.3048),1)</f>
        <v>47.2</v>
      </c>
      <c r="K188" s="12" t="n">
        <f aca="false">AVERAGE(H188,I188,J188)</f>
        <v>47.2</v>
      </c>
    </row>
    <row r="189" customFormat="false" ht="16.4" hidden="false" customHeight="false" outlineLevel="0" collapsed="false">
      <c r="A189" s="8"/>
      <c r="B189" s="13" t="n">
        <v>35704</v>
      </c>
      <c r="C189" s="10"/>
      <c r="D189" s="10"/>
      <c r="E189" s="10"/>
      <c r="F189" s="10"/>
      <c r="G189" s="10" t="n">
        <v>8.5</v>
      </c>
      <c r="H189" s="11"/>
      <c r="I189" s="11"/>
      <c r="J189" s="11" t="n">
        <f aca="false">60-ROUND(14.41*LN(G189*0.3048),1)</f>
        <v>46.3</v>
      </c>
      <c r="K189" s="12" t="n">
        <f aca="false">AVERAGE(H189,I189,J189)</f>
        <v>46.3</v>
      </c>
    </row>
    <row r="190" customFormat="false" ht="16.4" hidden="false" customHeight="false" outlineLevel="0" collapsed="false">
      <c r="A190" s="8" t="s">
        <v>15</v>
      </c>
      <c r="B190" s="9" t="n">
        <v>35705</v>
      </c>
      <c r="C190" s="10" t="n">
        <v>101</v>
      </c>
      <c r="D190" s="10"/>
      <c r="E190" s="10" t="n">
        <v>31</v>
      </c>
      <c r="F190" s="10" t="n">
        <v>1</v>
      </c>
      <c r="G190" s="10"/>
      <c r="H190" s="11" t="n">
        <f aca="false">ROUND(14.42*(LN(E190))+4.15,1)</f>
        <v>53.7</v>
      </c>
      <c r="I190" s="11" t="n">
        <f aca="false">ROUND(9.81*(LN(F190))+30.6,1)</f>
        <v>30.6</v>
      </c>
      <c r="J190" s="11"/>
      <c r="K190" s="12" t="n">
        <f aca="false">AVERAGE(H190,I190,J190)</f>
        <v>42.15</v>
      </c>
    </row>
    <row r="191" customFormat="false" ht="16.4" hidden="false" customHeight="false" outlineLevel="0" collapsed="false">
      <c r="A191" s="8"/>
      <c r="B191" s="13" t="n">
        <v>35719</v>
      </c>
      <c r="C191" s="10"/>
      <c r="D191" s="10"/>
      <c r="E191" s="10"/>
      <c r="F191" s="10"/>
      <c r="G191" s="10" t="n">
        <v>8.5</v>
      </c>
      <c r="H191" s="11"/>
      <c r="I191" s="11"/>
      <c r="J191" s="11" t="n">
        <f aca="false">60-ROUND(14.41*LN(G191*0.3048),1)</f>
        <v>46.3</v>
      </c>
      <c r="K191" s="12" t="n">
        <f aca="false">AVERAGE(H191,I191,J191)</f>
        <v>46.3</v>
      </c>
    </row>
    <row r="192" customFormat="false" ht="16.4" hidden="false" customHeight="false" outlineLevel="0" collapsed="false">
      <c r="A192" s="8"/>
      <c r="B192" s="13" t="n">
        <v>35914</v>
      </c>
      <c r="C192" s="10"/>
      <c r="D192" s="10"/>
      <c r="E192" s="10"/>
      <c r="F192" s="10"/>
      <c r="G192" s="10" t="n">
        <v>11.5</v>
      </c>
      <c r="H192" s="11"/>
      <c r="I192" s="11"/>
      <c r="J192" s="11" t="n">
        <f aca="false">60-ROUND(14.41*LN(G192*0.3048),1)</f>
        <v>41.9</v>
      </c>
      <c r="K192" s="12" t="n">
        <f aca="false">AVERAGE(H192,I192,J192)</f>
        <v>41.9</v>
      </c>
    </row>
    <row r="193" customFormat="false" ht="16.4" hidden="false" customHeight="false" outlineLevel="0" collapsed="false">
      <c r="A193" s="8"/>
      <c r="B193" s="13" t="n">
        <v>35925</v>
      </c>
      <c r="C193" s="10"/>
      <c r="D193" s="10"/>
      <c r="E193" s="10"/>
      <c r="F193" s="10"/>
      <c r="G193" s="10" t="n">
        <v>11</v>
      </c>
      <c r="H193" s="11"/>
      <c r="I193" s="11"/>
      <c r="J193" s="11" t="n">
        <f aca="false">60-ROUND(14.41*LN(G193*0.3048),1)</f>
        <v>42.6</v>
      </c>
      <c r="K193" s="12" t="n">
        <f aca="false">AVERAGE(H193,I193,J193)</f>
        <v>42.6</v>
      </c>
    </row>
    <row r="194" customFormat="false" ht="16.4" hidden="false" customHeight="false" outlineLevel="0" collapsed="false">
      <c r="A194" s="8"/>
      <c r="B194" s="13" t="n">
        <v>35932</v>
      </c>
      <c r="C194" s="10"/>
      <c r="D194" s="10"/>
      <c r="E194" s="10"/>
      <c r="F194" s="10"/>
      <c r="G194" s="10" t="n">
        <v>9</v>
      </c>
      <c r="H194" s="11"/>
      <c r="I194" s="11"/>
      <c r="J194" s="11" t="n">
        <f aca="false">60-ROUND(14.41*LN(G194*0.3048),1)</f>
        <v>45.5</v>
      </c>
      <c r="K194" s="12" t="n">
        <f aca="false">AVERAGE(H194,I194,J194)</f>
        <v>45.5</v>
      </c>
    </row>
    <row r="195" customFormat="false" ht="16.4" hidden="false" customHeight="false" outlineLevel="0" collapsed="false">
      <c r="A195" s="8"/>
      <c r="B195" s="13" t="n">
        <v>35940</v>
      </c>
      <c r="C195" s="10"/>
      <c r="D195" s="10"/>
      <c r="E195" s="10"/>
      <c r="F195" s="10"/>
      <c r="G195" s="10" t="n">
        <v>13</v>
      </c>
      <c r="H195" s="11"/>
      <c r="I195" s="11"/>
      <c r="J195" s="11" t="n">
        <f aca="false">60-ROUND(14.41*LN(G195*0.3048),1)</f>
        <v>40.2</v>
      </c>
      <c r="K195" s="12" t="n">
        <f aca="false">AVERAGE(H195,I195,J195)</f>
        <v>40.2</v>
      </c>
    </row>
    <row r="196" customFormat="false" ht="16.4" hidden="false" customHeight="false" outlineLevel="0" collapsed="false">
      <c r="A196" s="8"/>
      <c r="B196" s="13" t="n">
        <v>35944</v>
      </c>
      <c r="C196" s="10"/>
      <c r="D196" s="10"/>
      <c r="E196" s="10"/>
      <c r="F196" s="10"/>
      <c r="G196" s="10" t="n">
        <v>13</v>
      </c>
      <c r="H196" s="11"/>
      <c r="I196" s="11"/>
      <c r="J196" s="11" t="n">
        <f aca="false">60-ROUND(14.41*LN(G196*0.3048),1)</f>
        <v>40.2</v>
      </c>
      <c r="K196" s="12" t="n">
        <f aca="false">AVERAGE(H196,I196,J196)</f>
        <v>40.2</v>
      </c>
    </row>
    <row r="197" customFormat="false" ht="16.4" hidden="false" customHeight="false" outlineLevel="0" collapsed="false">
      <c r="A197" s="8"/>
      <c r="B197" s="13" t="n">
        <v>35947</v>
      </c>
      <c r="C197" s="10"/>
      <c r="D197" s="10"/>
      <c r="E197" s="10"/>
      <c r="F197" s="10"/>
      <c r="G197" s="10" t="n">
        <v>13.5</v>
      </c>
      <c r="H197" s="11"/>
      <c r="I197" s="11"/>
      <c r="J197" s="11" t="n">
        <f aca="false">60-ROUND(14.41*LN(G197*0.3048),1)</f>
        <v>39.6</v>
      </c>
      <c r="K197" s="12" t="n">
        <f aca="false">AVERAGE(H197,I197,J197)</f>
        <v>39.6</v>
      </c>
    </row>
    <row r="198" customFormat="false" ht="16.4" hidden="false" customHeight="false" outlineLevel="0" collapsed="false">
      <c r="A198" s="8"/>
      <c r="B198" s="13" t="n">
        <v>35952</v>
      </c>
      <c r="C198" s="10"/>
      <c r="D198" s="10"/>
      <c r="E198" s="10"/>
      <c r="F198" s="10"/>
      <c r="G198" s="10" t="n">
        <v>13</v>
      </c>
      <c r="H198" s="11"/>
      <c r="I198" s="11"/>
      <c r="J198" s="11" t="n">
        <f aca="false">60-ROUND(14.41*LN(G198*0.3048),1)</f>
        <v>40.2</v>
      </c>
      <c r="K198" s="12" t="n">
        <f aca="false">AVERAGE(H198,I198,J198)</f>
        <v>40.2</v>
      </c>
    </row>
    <row r="199" customFormat="false" ht="16.4" hidden="false" customHeight="false" outlineLevel="0" collapsed="false">
      <c r="A199" s="8"/>
      <c r="B199" s="13" t="n">
        <v>35958</v>
      </c>
      <c r="C199" s="10"/>
      <c r="D199" s="10"/>
      <c r="E199" s="10"/>
      <c r="F199" s="10"/>
      <c r="G199" s="10" t="n">
        <v>8.5</v>
      </c>
      <c r="H199" s="11"/>
      <c r="I199" s="11"/>
      <c r="J199" s="11" t="n">
        <f aca="false">60-ROUND(14.41*LN(G199*0.3048),1)</f>
        <v>46.3</v>
      </c>
      <c r="K199" s="12" t="n">
        <f aca="false">AVERAGE(H199,I199,J199)</f>
        <v>46.3</v>
      </c>
    </row>
    <row r="200" customFormat="false" ht="16.4" hidden="false" customHeight="false" outlineLevel="0" collapsed="false">
      <c r="A200" s="8"/>
      <c r="B200" s="13" t="n">
        <v>35962</v>
      </c>
      <c r="C200" s="10"/>
      <c r="D200" s="10"/>
      <c r="E200" s="10"/>
      <c r="F200" s="10"/>
      <c r="G200" s="10" t="n">
        <v>14</v>
      </c>
      <c r="H200" s="11"/>
      <c r="I200" s="11"/>
      <c r="J200" s="11" t="n">
        <f aca="false">60-ROUND(14.41*LN(G200*0.3048),1)</f>
        <v>39.1</v>
      </c>
      <c r="K200" s="12" t="n">
        <f aca="false">AVERAGE(H200,I200,J200)</f>
        <v>39.1</v>
      </c>
    </row>
    <row r="201" customFormat="false" ht="16.4" hidden="false" customHeight="false" outlineLevel="0" collapsed="false">
      <c r="A201" s="8"/>
      <c r="B201" s="13" t="n">
        <v>35966</v>
      </c>
      <c r="C201" s="10"/>
      <c r="D201" s="10"/>
      <c r="E201" s="10"/>
      <c r="F201" s="10"/>
      <c r="G201" s="10" t="n">
        <v>11.5</v>
      </c>
      <c r="H201" s="11"/>
      <c r="I201" s="11"/>
      <c r="J201" s="11" t="n">
        <f aca="false">60-ROUND(14.41*LN(G201*0.3048),1)</f>
        <v>41.9</v>
      </c>
      <c r="K201" s="12" t="n">
        <f aca="false">AVERAGE(H201,I201,J201)</f>
        <v>41.9</v>
      </c>
    </row>
    <row r="202" customFormat="false" ht="16.4" hidden="false" customHeight="false" outlineLevel="0" collapsed="false">
      <c r="A202" s="8"/>
      <c r="B202" s="13" t="n">
        <v>35968</v>
      </c>
      <c r="C202" s="10"/>
      <c r="D202" s="10"/>
      <c r="E202" s="10"/>
      <c r="F202" s="10"/>
      <c r="G202" s="10" t="n">
        <v>12.5</v>
      </c>
      <c r="H202" s="11"/>
      <c r="I202" s="11"/>
      <c r="J202" s="11" t="n">
        <f aca="false">60-ROUND(14.41*LN(G202*0.3048),1)</f>
        <v>40.7</v>
      </c>
      <c r="K202" s="12" t="n">
        <f aca="false">AVERAGE(H202,I202,J202)</f>
        <v>40.7</v>
      </c>
    </row>
    <row r="203" customFormat="false" ht="16.4" hidden="false" customHeight="false" outlineLevel="0" collapsed="false">
      <c r="A203" s="8"/>
      <c r="B203" s="13" t="n">
        <v>35972</v>
      </c>
      <c r="C203" s="10"/>
      <c r="D203" s="10"/>
      <c r="E203" s="10"/>
      <c r="F203" s="10"/>
      <c r="G203" s="10" t="n">
        <v>12.5</v>
      </c>
      <c r="H203" s="11"/>
      <c r="I203" s="11"/>
      <c r="J203" s="11" t="n">
        <f aca="false">60-ROUND(14.41*LN(G203*0.3048),1)</f>
        <v>40.7</v>
      </c>
      <c r="K203" s="12" t="n">
        <f aca="false">AVERAGE(H203,I203,J203)</f>
        <v>40.7</v>
      </c>
    </row>
    <row r="204" customFormat="false" ht="16.4" hidden="false" customHeight="false" outlineLevel="0" collapsed="false">
      <c r="A204" s="8"/>
      <c r="B204" s="13" t="n">
        <v>35973</v>
      </c>
      <c r="C204" s="10"/>
      <c r="D204" s="10"/>
      <c r="E204" s="10"/>
      <c r="F204" s="10"/>
      <c r="G204" s="10" t="n">
        <v>11</v>
      </c>
      <c r="H204" s="11"/>
      <c r="I204" s="11"/>
      <c r="J204" s="11" t="n">
        <f aca="false">60-ROUND(14.41*LN(G204*0.3048),1)</f>
        <v>42.6</v>
      </c>
      <c r="K204" s="12" t="n">
        <f aca="false">AVERAGE(H204,I204,J204)</f>
        <v>42.6</v>
      </c>
    </row>
    <row r="205" customFormat="false" ht="16.4" hidden="false" customHeight="false" outlineLevel="0" collapsed="false">
      <c r="A205" s="8"/>
      <c r="B205" s="13" t="n">
        <v>35974</v>
      </c>
      <c r="C205" s="10"/>
      <c r="D205" s="10"/>
      <c r="E205" s="10"/>
      <c r="F205" s="10"/>
      <c r="G205" s="10" t="n">
        <v>9.5</v>
      </c>
      <c r="H205" s="11"/>
      <c r="I205" s="11"/>
      <c r="J205" s="11" t="n">
        <f aca="false">60-ROUND(14.41*LN(G205*0.3048),1)</f>
        <v>44.7</v>
      </c>
      <c r="K205" s="12" t="n">
        <f aca="false">AVERAGE(H205,I205,J205)</f>
        <v>44.7</v>
      </c>
    </row>
    <row r="206" customFormat="false" ht="16.4" hidden="false" customHeight="false" outlineLevel="0" collapsed="false">
      <c r="A206" s="8"/>
      <c r="B206" s="13" t="n">
        <v>35979</v>
      </c>
      <c r="C206" s="10"/>
      <c r="D206" s="10"/>
      <c r="E206" s="10"/>
      <c r="F206" s="10"/>
      <c r="G206" s="10" t="n">
        <v>10.5</v>
      </c>
      <c r="H206" s="11"/>
      <c r="I206" s="11"/>
      <c r="J206" s="11" t="n">
        <f aca="false">60-ROUND(14.41*LN(G206*0.3048),1)</f>
        <v>43.2</v>
      </c>
      <c r="K206" s="12" t="n">
        <f aca="false">AVERAGE(H206,I206,J206)</f>
        <v>43.2</v>
      </c>
    </row>
    <row r="207" customFormat="false" ht="16.4" hidden="false" customHeight="false" outlineLevel="0" collapsed="false">
      <c r="A207" s="8"/>
      <c r="B207" s="13" t="n">
        <v>35980</v>
      </c>
      <c r="C207" s="10"/>
      <c r="D207" s="10"/>
      <c r="E207" s="10"/>
      <c r="F207" s="10"/>
      <c r="G207" s="10" t="n">
        <v>10</v>
      </c>
      <c r="H207" s="11"/>
      <c r="I207" s="11"/>
      <c r="J207" s="11" t="n">
        <f aca="false">60-ROUND(14.41*LN(G207*0.3048),1)</f>
        <v>43.9</v>
      </c>
      <c r="K207" s="12" t="n">
        <f aca="false">AVERAGE(H207,I207,J207)</f>
        <v>43.9</v>
      </c>
    </row>
    <row r="208" customFormat="false" ht="16.4" hidden="false" customHeight="false" outlineLevel="0" collapsed="false">
      <c r="A208" s="8"/>
      <c r="B208" s="13" t="n">
        <v>35985</v>
      </c>
      <c r="C208" s="10"/>
      <c r="D208" s="10"/>
      <c r="E208" s="10"/>
      <c r="F208" s="10"/>
      <c r="G208" s="10" t="n">
        <v>9</v>
      </c>
      <c r="H208" s="11"/>
      <c r="I208" s="11"/>
      <c r="J208" s="11" t="n">
        <f aca="false">60-ROUND(14.41*LN(G208*0.3048),1)</f>
        <v>45.5</v>
      </c>
      <c r="K208" s="12" t="n">
        <f aca="false">AVERAGE(H208,I208,J208)</f>
        <v>45.5</v>
      </c>
    </row>
    <row r="209" customFormat="false" ht="16.4" hidden="false" customHeight="false" outlineLevel="0" collapsed="false">
      <c r="A209" s="8"/>
      <c r="B209" s="13" t="n">
        <v>35987</v>
      </c>
      <c r="C209" s="10"/>
      <c r="D209" s="10"/>
      <c r="E209" s="10"/>
      <c r="F209" s="10"/>
      <c r="G209" s="10" t="n">
        <v>9.5</v>
      </c>
      <c r="H209" s="11"/>
      <c r="I209" s="11"/>
      <c r="J209" s="11" t="n">
        <f aca="false">60-ROUND(14.41*LN(G209*0.3048),1)</f>
        <v>44.7</v>
      </c>
      <c r="K209" s="12" t="n">
        <f aca="false">AVERAGE(H209,I209,J209)</f>
        <v>44.7</v>
      </c>
    </row>
    <row r="210" customFormat="false" ht="16.4" hidden="false" customHeight="false" outlineLevel="0" collapsed="false">
      <c r="A210" s="8"/>
      <c r="B210" s="13" t="n">
        <v>35993</v>
      </c>
      <c r="C210" s="10"/>
      <c r="D210" s="10"/>
      <c r="E210" s="10"/>
      <c r="F210" s="10"/>
      <c r="G210" s="10" t="n">
        <v>8</v>
      </c>
      <c r="H210" s="11"/>
      <c r="I210" s="11"/>
      <c r="J210" s="11" t="n">
        <f aca="false">60-ROUND(14.41*LN(G210*0.3048),1)</f>
        <v>47.2</v>
      </c>
      <c r="K210" s="12" t="n">
        <f aca="false">AVERAGE(H210,I210,J210)</f>
        <v>47.2</v>
      </c>
    </row>
    <row r="211" customFormat="false" ht="16.4" hidden="false" customHeight="false" outlineLevel="0" collapsed="false">
      <c r="A211" s="8"/>
      <c r="B211" s="13" t="n">
        <v>35994</v>
      </c>
      <c r="C211" s="10"/>
      <c r="D211" s="10"/>
      <c r="E211" s="10"/>
      <c r="F211" s="10"/>
      <c r="G211" s="10" t="n">
        <v>9.5</v>
      </c>
      <c r="H211" s="11"/>
      <c r="I211" s="11"/>
      <c r="J211" s="11" t="n">
        <f aca="false">60-ROUND(14.41*LN(G211*0.3048),1)</f>
        <v>44.7</v>
      </c>
      <c r="K211" s="12" t="n">
        <f aca="false">AVERAGE(H211,I211,J211)</f>
        <v>44.7</v>
      </c>
    </row>
    <row r="212" customFormat="false" ht="16.4" hidden="false" customHeight="false" outlineLevel="0" collapsed="false">
      <c r="A212" s="8"/>
      <c r="B212" s="13" t="n">
        <v>35995</v>
      </c>
      <c r="C212" s="10"/>
      <c r="D212" s="10"/>
      <c r="E212" s="10"/>
      <c r="F212" s="10"/>
      <c r="G212" s="10" t="n">
        <v>8.5</v>
      </c>
      <c r="H212" s="11"/>
      <c r="I212" s="11"/>
      <c r="J212" s="11" t="n">
        <f aca="false">60-ROUND(14.41*LN(G212*0.3048),1)</f>
        <v>46.3</v>
      </c>
      <c r="K212" s="12" t="n">
        <f aca="false">AVERAGE(H212,I212,J212)</f>
        <v>46.3</v>
      </c>
    </row>
    <row r="213" customFormat="false" ht="16.4" hidden="false" customHeight="false" outlineLevel="0" collapsed="false">
      <c r="A213" s="8"/>
      <c r="B213" s="13" t="n">
        <v>35999</v>
      </c>
      <c r="C213" s="10"/>
      <c r="D213" s="10"/>
      <c r="E213" s="10"/>
      <c r="F213" s="10"/>
      <c r="G213" s="10" t="n">
        <v>8.5</v>
      </c>
      <c r="H213" s="11"/>
      <c r="I213" s="11"/>
      <c r="J213" s="11" t="n">
        <f aca="false">60-ROUND(14.41*LN(G213*0.3048),1)</f>
        <v>46.3</v>
      </c>
      <c r="K213" s="12" t="n">
        <f aca="false">AVERAGE(H213,I213,J213)</f>
        <v>46.3</v>
      </c>
    </row>
    <row r="214" customFormat="false" ht="16.4" hidden="false" customHeight="false" outlineLevel="0" collapsed="false">
      <c r="A214" s="8"/>
      <c r="B214" s="13" t="n">
        <v>36001</v>
      </c>
      <c r="C214" s="10"/>
      <c r="D214" s="10"/>
      <c r="E214" s="10"/>
      <c r="F214" s="10"/>
      <c r="G214" s="10" t="n">
        <v>9.5</v>
      </c>
      <c r="H214" s="11"/>
      <c r="I214" s="11"/>
      <c r="J214" s="11" t="n">
        <f aca="false">60-ROUND(14.41*LN(G214*0.3048),1)</f>
        <v>44.7</v>
      </c>
      <c r="K214" s="12" t="n">
        <f aca="false">AVERAGE(H214,I214,J214)</f>
        <v>44.7</v>
      </c>
    </row>
    <row r="215" customFormat="false" ht="16.4" hidden="false" customHeight="false" outlineLevel="0" collapsed="false">
      <c r="A215" s="8"/>
      <c r="B215" s="13" t="n">
        <v>36007</v>
      </c>
      <c r="C215" s="10"/>
      <c r="D215" s="10"/>
      <c r="E215" s="10"/>
      <c r="F215" s="10"/>
      <c r="G215" s="10" t="n">
        <v>9</v>
      </c>
      <c r="H215" s="11"/>
      <c r="I215" s="11"/>
      <c r="J215" s="11" t="n">
        <f aca="false">60-ROUND(14.41*LN(G215*0.3048),1)</f>
        <v>45.5</v>
      </c>
      <c r="K215" s="12" t="n">
        <f aca="false">AVERAGE(H215,I215,J215)</f>
        <v>45.5</v>
      </c>
    </row>
    <row r="216" customFormat="false" ht="16.4" hidden="false" customHeight="false" outlineLevel="0" collapsed="false">
      <c r="A216" s="8"/>
      <c r="B216" s="13" t="n">
        <v>36009</v>
      </c>
      <c r="C216" s="10"/>
      <c r="D216" s="10"/>
      <c r="E216" s="10"/>
      <c r="F216" s="10"/>
      <c r="G216" s="10" t="n">
        <v>8.5</v>
      </c>
      <c r="H216" s="11"/>
      <c r="I216" s="11"/>
      <c r="J216" s="11" t="n">
        <f aca="false">60-ROUND(14.41*LN(G216*0.3048),1)</f>
        <v>46.3</v>
      </c>
      <c r="K216" s="12" t="n">
        <f aca="false">AVERAGE(H216,I216,J216)</f>
        <v>46.3</v>
      </c>
    </row>
    <row r="217" customFormat="false" ht="16.4" hidden="false" customHeight="false" outlineLevel="0" collapsed="false">
      <c r="A217" s="8"/>
      <c r="B217" s="13" t="n">
        <v>36011</v>
      </c>
      <c r="C217" s="10"/>
      <c r="D217" s="10"/>
      <c r="E217" s="10"/>
      <c r="F217" s="10"/>
      <c r="G217" s="10" t="n">
        <v>7.5</v>
      </c>
      <c r="H217" s="11"/>
      <c r="I217" s="11"/>
      <c r="J217" s="11" t="n">
        <f aca="false">60-ROUND(14.41*LN(G217*0.3048),1)</f>
        <v>48.1</v>
      </c>
      <c r="K217" s="12" t="n">
        <f aca="false">AVERAGE(H217,I217,J217)</f>
        <v>48.1</v>
      </c>
    </row>
    <row r="218" customFormat="false" ht="16.4" hidden="false" customHeight="false" outlineLevel="0" collapsed="false">
      <c r="A218" s="8"/>
      <c r="B218" s="13" t="n">
        <v>36015</v>
      </c>
      <c r="C218" s="10"/>
      <c r="D218" s="10"/>
      <c r="E218" s="10"/>
      <c r="F218" s="10"/>
      <c r="G218" s="10" t="n">
        <v>8</v>
      </c>
      <c r="H218" s="11"/>
      <c r="I218" s="11"/>
      <c r="J218" s="11" t="n">
        <f aca="false">60-ROUND(14.41*LN(G218*0.3048),1)</f>
        <v>47.2</v>
      </c>
      <c r="K218" s="12" t="n">
        <f aca="false">AVERAGE(H218,I218,J218)</f>
        <v>47.2</v>
      </c>
    </row>
    <row r="219" customFormat="false" ht="16.4" hidden="false" customHeight="false" outlineLevel="0" collapsed="false">
      <c r="A219" s="8"/>
      <c r="B219" s="13" t="n">
        <v>36018</v>
      </c>
      <c r="C219" s="10"/>
      <c r="D219" s="10"/>
      <c r="E219" s="10"/>
      <c r="F219" s="10"/>
      <c r="G219" s="10" t="n">
        <v>7.5</v>
      </c>
      <c r="H219" s="11"/>
      <c r="I219" s="11"/>
      <c r="J219" s="11" t="n">
        <f aca="false">60-ROUND(14.41*LN(G219*0.3048),1)</f>
        <v>48.1</v>
      </c>
      <c r="K219" s="12" t="n">
        <f aca="false">AVERAGE(H219,I219,J219)</f>
        <v>48.1</v>
      </c>
    </row>
    <row r="220" customFormat="false" ht="16.4" hidden="false" customHeight="false" outlineLevel="0" collapsed="false">
      <c r="A220" s="8"/>
      <c r="B220" s="13" t="n">
        <v>36019</v>
      </c>
      <c r="C220" s="10"/>
      <c r="D220" s="10"/>
      <c r="E220" s="10"/>
      <c r="F220" s="10"/>
      <c r="G220" s="10" t="n">
        <v>6.5</v>
      </c>
      <c r="H220" s="11"/>
      <c r="I220" s="11"/>
      <c r="J220" s="11" t="n">
        <f aca="false">60-ROUND(14.41*LN(G220*0.3048),1)</f>
        <v>50.1</v>
      </c>
      <c r="K220" s="12" t="n">
        <f aca="false">AVERAGE(H220,I220,J220)</f>
        <v>50.1</v>
      </c>
    </row>
    <row r="221" customFormat="false" ht="16.4" hidden="false" customHeight="false" outlineLevel="0" collapsed="false">
      <c r="A221" s="8"/>
      <c r="B221" s="13" t="n">
        <v>36022</v>
      </c>
      <c r="C221" s="10"/>
      <c r="D221" s="10"/>
      <c r="E221" s="10"/>
      <c r="F221" s="10"/>
      <c r="G221" s="10" t="n">
        <v>8</v>
      </c>
      <c r="H221" s="11"/>
      <c r="I221" s="11"/>
      <c r="J221" s="11" t="n">
        <f aca="false">60-ROUND(14.41*LN(G221*0.3048),1)</f>
        <v>47.2</v>
      </c>
      <c r="K221" s="12" t="n">
        <f aca="false">AVERAGE(H221,I221,J221)</f>
        <v>47.2</v>
      </c>
    </row>
    <row r="222" customFormat="false" ht="16.4" hidden="false" customHeight="false" outlineLevel="0" collapsed="false">
      <c r="A222" s="8"/>
      <c r="B222" s="13" t="n">
        <v>36026</v>
      </c>
      <c r="C222" s="10"/>
      <c r="D222" s="10"/>
      <c r="E222" s="10"/>
      <c r="F222" s="10"/>
      <c r="G222" s="10" t="n">
        <v>7</v>
      </c>
      <c r="H222" s="11"/>
      <c r="I222" s="11"/>
      <c r="J222" s="11" t="n">
        <f aca="false">60-ROUND(14.41*LN(G222*0.3048),1)</f>
        <v>49.1</v>
      </c>
      <c r="K222" s="12" t="n">
        <f aca="false">AVERAGE(H222,I222,J222)</f>
        <v>49.1</v>
      </c>
    </row>
    <row r="223" customFormat="false" ht="16.4" hidden="false" customHeight="false" outlineLevel="0" collapsed="false">
      <c r="A223" s="8"/>
      <c r="B223" s="13" t="n">
        <v>36030</v>
      </c>
      <c r="C223" s="10"/>
      <c r="D223" s="10"/>
      <c r="E223" s="10"/>
      <c r="F223" s="10"/>
      <c r="G223" s="10" t="n">
        <v>8</v>
      </c>
      <c r="H223" s="11"/>
      <c r="I223" s="11"/>
      <c r="J223" s="11" t="n">
        <f aca="false">60-ROUND(14.41*LN(G223*0.3048),1)</f>
        <v>47.2</v>
      </c>
      <c r="K223" s="12" t="n">
        <f aca="false">AVERAGE(H223,I223,J223)</f>
        <v>47.2</v>
      </c>
    </row>
    <row r="224" customFormat="false" ht="16.4" hidden="false" customHeight="false" outlineLevel="0" collapsed="false">
      <c r="A224" s="8"/>
      <c r="B224" s="13" t="n">
        <v>36032</v>
      </c>
      <c r="C224" s="10"/>
      <c r="D224" s="10"/>
      <c r="E224" s="10"/>
      <c r="F224" s="10"/>
      <c r="G224" s="10" t="n">
        <v>7.5</v>
      </c>
      <c r="H224" s="11"/>
      <c r="I224" s="11"/>
      <c r="J224" s="11" t="n">
        <f aca="false">60-ROUND(14.41*LN(G224*0.3048),1)</f>
        <v>48.1</v>
      </c>
      <c r="K224" s="12" t="n">
        <f aca="false">AVERAGE(H224,I224,J224)</f>
        <v>48.1</v>
      </c>
    </row>
    <row r="225" customFormat="false" ht="16.4" hidden="false" customHeight="false" outlineLevel="0" collapsed="false">
      <c r="A225" s="8"/>
      <c r="B225" s="13" t="n">
        <v>36033</v>
      </c>
      <c r="C225" s="10"/>
      <c r="D225" s="10"/>
      <c r="E225" s="10"/>
      <c r="F225" s="10"/>
      <c r="G225" s="10" t="n">
        <v>6.5</v>
      </c>
      <c r="H225" s="11"/>
      <c r="I225" s="11"/>
      <c r="J225" s="11" t="n">
        <f aca="false">60-ROUND(14.41*LN(G225*0.3048),1)</f>
        <v>50.1</v>
      </c>
      <c r="K225" s="12" t="n">
        <f aca="false">AVERAGE(H225,I225,J225)</f>
        <v>50.1</v>
      </c>
    </row>
    <row r="226" customFormat="false" ht="16.4" hidden="false" customHeight="false" outlineLevel="0" collapsed="false">
      <c r="A226" s="8"/>
      <c r="B226" s="13" t="n">
        <v>36035</v>
      </c>
      <c r="C226" s="10"/>
      <c r="D226" s="10"/>
      <c r="E226" s="10"/>
      <c r="F226" s="10"/>
      <c r="G226" s="10" t="n">
        <v>7.5</v>
      </c>
      <c r="H226" s="11"/>
      <c r="I226" s="11"/>
      <c r="J226" s="11" t="n">
        <f aca="false">60-ROUND(14.41*LN(G226*0.3048),1)</f>
        <v>48.1</v>
      </c>
      <c r="K226" s="12" t="n">
        <f aca="false">AVERAGE(H226,I226,J226)</f>
        <v>48.1</v>
      </c>
    </row>
    <row r="227" customFormat="false" ht="16.4" hidden="false" customHeight="false" outlineLevel="0" collapsed="false">
      <c r="A227" s="8"/>
      <c r="B227" s="13" t="n">
        <v>36040</v>
      </c>
      <c r="C227" s="10"/>
      <c r="D227" s="10"/>
      <c r="E227" s="10"/>
      <c r="F227" s="10"/>
      <c r="G227" s="10" t="n">
        <v>7</v>
      </c>
      <c r="H227" s="11"/>
      <c r="I227" s="11"/>
      <c r="J227" s="11" t="n">
        <f aca="false">60-ROUND(14.41*LN(G227*0.3048),1)</f>
        <v>49.1</v>
      </c>
      <c r="K227" s="12" t="n">
        <f aca="false">AVERAGE(H227,I227,J227)</f>
        <v>49.1</v>
      </c>
    </row>
    <row r="228" customFormat="false" ht="16.4" hidden="false" customHeight="false" outlineLevel="0" collapsed="false">
      <c r="A228" s="8"/>
      <c r="B228" s="13" t="n">
        <v>36043</v>
      </c>
      <c r="C228" s="10"/>
      <c r="D228" s="10"/>
      <c r="E228" s="10"/>
      <c r="F228" s="10"/>
      <c r="G228" s="10" t="n">
        <v>7</v>
      </c>
      <c r="H228" s="11"/>
      <c r="I228" s="11"/>
      <c r="J228" s="11" t="n">
        <f aca="false">60-ROUND(14.41*LN(G228*0.3048),1)</f>
        <v>49.1</v>
      </c>
      <c r="K228" s="12" t="n">
        <f aca="false">AVERAGE(H228,I228,J228)</f>
        <v>49.1</v>
      </c>
    </row>
    <row r="229" customFormat="false" ht="16.4" hidden="false" customHeight="false" outlineLevel="0" collapsed="false">
      <c r="A229" s="8"/>
      <c r="B229" s="13" t="n">
        <v>36045</v>
      </c>
      <c r="C229" s="10"/>
      <c r="D229" s="10"/>
      <c r="E229" s="10"/>
      <c r="F229" s="10"/>
      <c r="G229" s="10" t="n">
        <v>8</v>
      </c>
      <c r="H229" s="11"/>
      <c r="I229" s="11"/>
      <c r="J229" s="11" t="n">
        <f aca="false">60-ROUND(14.41*LN(G229*0.3048),1)</f>
        <v>47.2</v>
      </c>
      <c r="K229" s="12" t="n">
        <f aca="false">AVERAGE(H229,I229,J229)</f>
        <v>47.2</v>
      </c>
    </row>
    <row r="230" customFormat="false" ht="16.4" hidden="false" customHeight="false" outlineLevel="0" collapsed="false">
      <c r="A230" s="8"/>
      <c r="B230" s="13" t="n">
        <v>36051</v>
      </c>
      <c r="C230" s="10"/>
      <c r="D230" s="10"/>
      <c r="E230" s="10"/>
      <c r="F230" s="10"/>
      <c r="G230" s="10" t="n">
        <v>6.5</v>
      </c>
      <c r="H230" s="11"/>
      <c r="I230" s="11"/>
      <c r="J230" s="11" t="n">
        <f aca="false">60-ROUND(14.41*LN(G230*0.3048),1)</f>
        <v>50.1</v>
      </c>
      <c r="K230" s="12" t="n">
        <f aca="false">AVERAGE(H230,I230,J230)</f>
        <v>50.1</v>
      </c>
    </row>
    <row r="231" customFormat="false" ht="16.4" hidden="false" customHeight="false" outlineLevel="0" collapsed="false">
      <c r="A231" s="8"/>
      <c r="B231" s="13" t="n">
        <v>36055</v>
      </c>
      <c r="C231" s="10"/>
      <c r="D231" s="10"/>
      <c r="E231" s="10"/>
      <c r="F231" s="10"/>
      <c r="G231" s="10" t="n">
        <v>7.5</v>
      </c>
      <c r="H231" s="11"/>
      <c r="I231" s="11"/>
      <c r="J231" s="11" t="n">
        <f aca="false">60-ROUND(14.41*LN(G231*0.3048),1)</f>
        <v>48.1</v>
      </c>
      <c r="K231" s="12" t="n">
        <f aca="false">AVERAGE(H231,I231,J231)</f>
        <v>48.1</v>
      </c>
    </row>
    <row r="232" customFormat="false" ht="16.4" hidden="false" customHeight="false" outlineLevel="0" collapsed="false">
      <c r="A232" s="8"/>
      <c r="B232" s="13" t="n">
        <v>36058</v>
      </c>
      <c r="C232" s="10"/>
      <c r="D232" s="10"/>
      <c r="E232" s="10"/>
      <c r="F232" s="10"/>
      <c r="G232" s="10" t="n">
        <v>7</v>
      </c>
      <c r="H232" s="11"/>
      <c r="I232" s="11"/>
      <c r="J232" s="11" t="n">
        <f aca="false">60-ROUND(14.41*LN(G232*0.3048),1)</f>
        <v>49.1</v>
      </c>
      <c r="K232" s="12" t="n">
        <f aca="false">AVERAGE(H232,I232,J232)</f>
        <v>49.1</v>
      </c>
    </row>
    <row r="233" customFormat="false" ht="16.4" hidden="false" customHeight="false" outlineLevel="0" collapsed="false">
      <c r="A233" s="8"/>
      <c r="B233" s="13" t="n">
        <v>36064</v>
      </c>
      <c r="C233" s="10"/>
      <c r="D233" s="10"/>
      <c r="E233" s="10"/>
      <c r="F233" s="10"/>
      <c r="G233" s="10" t="n">
        <v>7.5</v>
      </c>
      <c r="H233" s="11"/>
      <c r="I233" s="11"/>
      <c r="J233" s="11" t="n">
        <f aca="false">60-ROUND(14.41*LN(G233*0.3048),1)</f>
        <v>48.1</v>
      </c>
      <c r="K233" s="12" t="n">
        <f aca="false">AVERAGE(H233,I233,J233)</f>
        <v>48.1</v>
      </c>
    </row>
    <row r="234" customFormat="false" ht="16.4" hidden="false" customHeight="false" outlineLevel="0" collapsed="false">
      <c r="A234" s="8"/>
      <c r="B234" s="13" t="n">
        <v>36066</v>
      </c>
      <c r="C234" s="10"/>
      <c r="D234" s="10"/>
      <c r="E234" s="10"/>
      <c r="F234" s="10"/>
      <c r="G234" s="10" t="n">
        <v>7.5</v>
      </c>
      <c r="H234" s="11"/>
      <c r="I234" s="11"/>
      <c r="J234" s="11" t="n">
        <f aca="false">60-ROUND(14.41*LN(G234*0.3048),1)</f>
        <v>48.1</v>
      </c>
      <c r="K234" s="12" t="n">
        <f aca="false">AVERAGE(H234,I234,J234)</f>
        <v>48.1</v>
      </c>
    </row>
    <row r="235" customFormat="false" ht="16.4" hidden="false" customHeight="false" outlineLevel="0" collapsed="false">
      <c r="A235" s="8"/>
      <c r="B235" s="13" t="n">
        <v>36086</v>
      </c>
      <c r="C235" s="10"/>
      <c r="D235" s="10"/>
      <c r="E235" s="10"/>
      <c r="F235" s="10"/>
      <c r="G235" s="10" t="n">
        <v>7.5</v>
      </c>
      <c r="H235" s="11"/>
      <c r="I235" s="11"/>
      <c r="J235" s="11" t="n">
        <f aca="false">60-ROUND(14.41*LN(G235*0.3048),1)</f>
        <v>48.1</v>
      </c>
      <c r="K235" s="12" t="n">
        <f aca="false">AVERAGE(H235,I235,J235)</f>
        <v>48.1</v>
      </c>
    </row>
    <row r="236" customFormat="false" ht="16.4" hidden="false" customHeight="false" outlineLevel="0" collapsed="false">
      <c r="A236" s="8"/>
      <c r="B236" s="13" t="n">
        <v>36302</v>
      </c>
      <c r="C236" s="10"/>
      <c r="D236" s="10"/>
      <c r="E236" s="10"/>
      <c r="F236" s="10"/>
      <c r="G236" s="10" t="n">
        <v>9</v>
      </c>
      <c r="H236" s="11"/>
      <c r="I236" s="11"/>
      <c r="J236" s="11" t="n">
        <f aca="false">60-ROUND(14.41*LN(G236*0.3048),1)</f>
        <v>45.5</v>
      </c>
      <c r="K236" s="12" t="n">
        <f aca="false">AVERAGE(H236,I236,J236)</f>
        <v>45.5</v>
      </c>
    </row>
    <row r="237" customFormat="false" ht="16.4" hidden="false" customHeight="false" outlineLevel="0" collapsed="false">
      <c r="A237" s="8"/>
      <c r="B237" s="13" t="n">
        <v>36306</v>
      </c>
      <c r="C237" s="10"/>
      <c r="D237" s="10"/>
      <c r="E237" s="10"/>
      <c r="F237" s="10"/>
      <c r="G237" s="10" t="n">
        <v>12</v>
      </c>
      <c r="H237" s="11"/>
      <c r="I237" s="11"/>
      <c r="J237" s="11" t="n">
        <f aca="false">60-ROUND(14.41*LN(G237*0.3048),1)</f>
        <v>41.3</v>
      </c>
      <c r="K237" s="12" t="n">
        <f aca="false">AVERAGE(H237,I237,J237)</f>
        <v>41.3</v>
      </c>
    </row>
    <row r="238" customFormat="false" ht="16.4" hidden="false" customHeight="false" outlineLevel="0" collapsed="false">
      <c r="A238" s="8"/>
      <c r="B238" s="13" t="n">
        <v>36313</v>
      </c>
      <c r="C238" s="10"/>
      <c r="D238" s="10"/>
      <c r="E238" s="10"/>
      <c r="F238" s="10"/>
      <c r="G238" s="10" t="n">
        <v>15</v>
      </c>
      <c r="H238" s="11"/>
      <c r="I238" s="11"/>
      <c r="J238" s="11" t="n">
        <f aca="false">60-ROUND(14.41*LN(G238*0.3048),1)</f>
        <v>38.1</v>
      </c>
      <c r="K238" s="12" t="n">
        <f aca="false">AVERAGE(H238,I238,J238)</f>
        <v>38.1</v>
      </c>
    </row>
    <row r="239" customFormat="false" ht="16.4" hidden="false" customHeight="false" outlineLevel="0" collapsed="false">
      <c r="A239" s="8"/>
      <c r="B239" s="13" t="n">
        <v>36316</v>
      </c>
      <c r="C239" s="10"/>
      <c r="D239" s="10"/>
      <c r="E239" s="10"/>
      <c r="F239" s="10"/>
      <c r="G239" s="10" t="n">
        <v>10.5</v>
      </c>
      <c r="H239" s="11"/>
      <c r="I239" s="11"/>
      <c r="J239" s="11" t="n">
        <f aca="false">60-ROUND(14.41*LN(G239*0.3048),1)</f>
        <v>43.2</v>
      </c>
      <c r="K239" s="12" t="n">
        <f aca="false">AVERAGE(H239,I239,J239)</f>
        <v>43.2</v>
      </c>
    </row>
    <row r="240" customFormat="false" ht="16.4" hidden="false" customHeight="false" outlineLevel="0" collapsed="false">
      <c r="A240" s="8"/>
      <c r="B240" s="13" t="n">
        <v>36317</v>
      </c>
      <c r="C240" s="10"/>
      <c r="D240" s="10"/>
      <c r="E240" s="10"/>
      <c r="F240" s="10"/>
      <c r="G240" s="10" t="n">
        <v>11</v>
      </c>
      <c r="H240" s="11"/>
      <c r="I240" s="11"/>
      <c r="J240" s="11" t="n">
        <f aca="false">60-ROUND(14.41*LN(G240*0.3048),1)</f>
        <v>42.6</v>
      </c>
      <c r="K240" s="12" t="n">
        <f aca="false">AVERAGE(H240,I240,J240)</f>
        <v>42.6</v>
      </c>
    </row>
    <row r="241" customFormat="false" ht="16.4" hidden="false" customHeight="false" outlineLevel="0" collapsed="false">
      <c r="A241" s="8"/>
      <c r="B241" s="13" t="n">
        <v>36319</v>
      </c>
      <c r="C241" s="10"/>
      <c r="D241" s="10"/>
      <c r="E241" s="10"/>
      <c r="F241" s="10"/>
      <c r="G241" s="10" t="n">
        <v>13.5</v>
      </c>
      <c r="H241" s="11"/>
      <c r="I241" s="11"/>
      <c r="J241" s="11" t="n">
        <f aca="false">60-ROUND(14.41*LN(G241*0.3048),1)</f>
        <v>39.6</v>
      </c>
      <c r="K241" s="12" t="n">
        <f aca="false">AVERAGE(H241,I241,J241)</f>
        <v>39.6</v>
      </c>
    </row>
    <row r="242" customFormat="false" ht="16.4" hidden="false" customHeight="false" outlineLevel="0" collapsed="false">
      <c r="A242" s="8"/>
      <c r="B242" s="13" t="n">
        <v>36323</v>
      </c>
      <c r="C242" s="10"/>
      <c r="D242" s="10"/>
      <c r="E242" s="10"/>
      <c r="F242" s="10"/>
      <c r="G242" s="10" t="n">
        <v>11.5</v>
      </c>
      <c r="H242" s="11"/>
      <c r="I242" s="11"/>
      <c r="J242" s="11" t="n">
        <f aca="false">60-ROUND(14.41*LN(G242*0.3048),1)</f>
        <v>41.9</v>
      </c>
      <c r="K242" s="12" t="n">
        <f aca="false">AVERAGE(H242,I242,J242)</f>
        <v>41.9</v>
      </c>
    </row>
    <row r="243" customFormat="false" ht="16.4" hidden="false" customHeight="false" outlineLevel="0" collapsed="false">
      <c r="A243" s="8"/>
      <c r="B243" s="13" t="n">
        <v>36328</v>
      </c>
      <c r="C243" s="10"/>
      <c r="D243" s="10"/>
      <c r="E243" s="10"/>
      <c r="F243" s="10"/>
      <c r="G243" s="10" t="n">
        <v>15</v>
      </c>
      <c r="H243" s="11"/>
      <c r="I243" s="11"/>
      <c r="J243" s="11" t="n">
        <f aca="false">60-ROUND(14.41*LN(G243*0.3048),1)</f>
        <v>38.1</v>
      </c>
      <c r="K243" s="12" t="n">
        <f aca="false">AVERAGE(H243,I243,J243)</f>
        <v>38.1</v>
      </c>
    </row>
    <row r="244" customFormat="false" ht="16.4" hidden="false" customHeight="false" outlineLevel="0" collapsed="false">
      <c r="A244" s="8"/>
      <c r="B244" s="13" t="n">
        <v>36329</v>
      </c>
      <c r="C244" s="10"/>
      <c r="D244" s="10"/>
      <c r="E244" s="10"/>
      <c r="F244" s="10"/>
      <c r="G244" s="10" t="n">
        <v>11</v>
      </c>
      <c r="H244" s="11"/>
      <c r="I244" s="11"/>
      <c r="J244" s="11" t="n">
        <f aca="false">60-ROUND(14.41*LN(G244*0.3048),1)</f>
        <v>42.6</v>
      </c>
      <c r="K244" s="12" t="n">
        <f aca="false">AVERAGE(H244,I244,J244)</f>
        <v>42.6</v>
      </c>
    </row>
    <row r="245" customFormat="false" ht="16.4" hidden="false" customHeight="false" outlineLevel="0" collapsed="false">
      <c r="A245" s="8"/>
      <c r="B245" s="13" t="n">
        <v>36334</v>
      </c>
      <c r="C245" s="10"/>
      <c r="D245" s="10"/>
      <c r="E245" s="10"/>
      <c r="F245" s="10"/>
      <c r="G245" s="10" t="n">
        <v>11.5</v>
      </c>
      <c r="H245" s="11"/>
      <c r="I245" s="11"/>
      <c r="J245" s="11" t="n">
        <f aca="false">60-ROUND(14.41*LN(G245*0.3048),1)</f>
        <v>41.9</v>
      </c>
      <c r="K245" s="12" t="n">
        <f aca="false">AVERAGE(H245,I245,J245)</f>
        <v>41.9</v>
      </c>
    </row>
    <row r="246" customFormat="false" ht="16.4" hidden="false" customHeight="false" outlineLevel="0" collapsed="false">
      <c r="A246" s="8"/>
      <c r="B246" s="13" t="n">
        <v>36335</v>
      </c>
      <c r="C246" s="10"/>
      <c r="D246" s="10"/>
      <c r="E246" s="10"/>
      <c r="F246" s="10"/>
      <c r="G246" s="10" t="n">
        <v>13</v>
      </c>
      <c r="H246" s="11"/>
      <c r="I246" s="11"/>
      <c r="J246" s="11" t="n">
        <f aca="false">60-ROUND(14.41*LN(G246*0.3048),1)</f>
        <v>40.2</v>
      </c>
      <c r="K246" s="12" t="n">
        <f aca="false">AVERAGE(H246,I246,J246)</f>
        <v>40.2</v>
      </c>
    </row>
    <row r="247" customFormat="false" ht="16.4" hidden="false" customHeight="false" outlineLevel="0" collapsed="false">
      <c r="A247" s="8"/>
      <c r="B247" s="13" t="n">
        <v>36338</v>
      </c>
      <c r="C247" s="10"/>
      <c r="D247" s="10"/>
      <c r="E247" s="10"/>
      <c r="F247" s="10"/>
      <c r="G247" s="10" t="n">
        <v>12.5</v>
      </c>
      <c r="H247" s="11"/>
      <c r="I247" s="11"/>
      <c r="J247" s="11" t="n">
        <f aca="false">60-ROUND(14.41*LN(G247*0.3048),1)</f>
        <v>40.7</v>
      </c>
      <c r="K247" s="12" t="n">
        <f aca="false">AVERAGE(H247,I247,J247)</f>
        <v>40.7</v>
      </c>
    </row>
    <row r="248" customFormat="false" ht="16.4" hidden="false" customHeight="false" outlineLevel="0" collapsed="false">
      <c r="A248" s="8"/>
      <c r="B248" s="13" t="n">
        <v>36344</v>
      </c>
      <c r="C248" s="10"/>
      <c r="D248" s="10"/>
      <c r="E248" s="10"/>
      <c r="F248" s="10"/>
      <c r="G248" s="10" t="n">
        <v>11</v>
      </c>
      <c r="H248" s="11"/>
      <c r="I248" s="11"/>
      <c r="J248" s="11" t="n">
        <f aca="false">60-ROUND(14.41*LN(G248*0.3048),1)</f>
        <v>42.6</v>
      </c>
      <c r="K248" s="12" t="n">
        <f aca="false">AVERAGE(H248,I248,J248)</f>
        <v>42.6</v>
      </c>
    </row>
    <row r="249" customFormat="false" ht="16.4" hidden="false" customHeight="false" outlineLevel="0" collapsed="false">
      <c r="A249" s="8"/>
      <c r="B249" s="13" t="n">
        <v>36345</v>
      </c>
      <c r="C249" s="10"/>
      <c r="D249" s="10"/>
      <c r="E249" s="10"/>
      <c r="F249" s="10"/>
      <c r="G249" s="10" t="n">
        <v>10</v>
      </c>
      <c r="H249" s="11"/>
      <c r="I249" s="11"/>
      <c r="J249" s="11" t="n">
        <f aca="false">60-ROUND(14.41*LN(G249*0.3048),1)</f>
        <v>43.9</v>
      </c>
      <c r="K249" s="12" t="n">
        <f aca="false">AVERAGE(H249,I249,J249)</f>
        <v>43.9</v>
      </c>
    </row>
    <row r="250" customFormat="false" ht="16.4" hidden="false" customHeight="false" outlineLevel="0" collapsed="false">
      <c r="A250" s="8"/>
      <c r="B250" s="13" t="n">
        <v>36347</v>
      </c>
      <c r="C250" s="10"/>
      <c r="D250" s="10"/>
      <c r="E250" s="10"/>
      <c r="F250" s="10"/>
      <c r="G250" s="10" t="n">
        <v>10</v>
      </c>
      <c r="H250" s="11"/>
      <c r="I250" s="11"/>
      <c r="J250" s="11" t="n">
        <f aca="false">60-ROUND(14.41*LN(G250*0.3048),1)</f>
        <v>43.9</v>
      </c>
      <c r="K250" s="12" t="n">
        <f aca="false">AVERAGE(H250,I250,J250)</f>
        <v>43.9</v>
      </c>
    </row>
    <row r="251" customFormat="false" ht="16.4" hidden="false" customHeight="false" outlineLevel="0" collapsed="false">
      <c r="A251" s="8"/>
      <c r="B251" s="13" t="n">
        <v>36351</v>
      </c>
      <c r="C251" s="10"/>
      <c r="D251" s="10"/>
      <c r="E251" s="10"/>
      <c r="F251" s="10"/>
      <c r="G251" s="10" t="n">
        <v>10.5</v>
      </c>
      <c r="H251" s="11"/>
      <c r="I251" s="11"/>
      <c r="J251" s="11" t="n">
        <f aca="false">60-ROUND(14.41*LN(G251*0.3048),1)</f>
        <v>43.2</v>
      </c>
      <c r="K251" s="12" t="n">
        <f aca="false">AVERAGE(H251,I251,J251)</f>
        <v>43.2</v>
      </c>
    </row>
    <row r="252" customFormat="false" ht="16.4" hidden="false" customHeight="false" outlineLevel="0" collapsed="false">
      <c r="A252" s="8"/>
      <c r="B252" s="13" t="n">
        <v>36354</v>
      </c>
      <c r="C252" s="10"/>
      <c r="D252" s="10"/>
      <c r="E252" s="10"/>
      <c r="F252" s="10"/>
      <c r="G252" s="10" t="n">
        <v>12</v>
      </c>
      <c r="H252" s="11"/>
      <c r="I252" s="11"/>
      <c r="J252" s="11" t="n">
        <f aca="false">60-ROUND(14.41*LN(G252*0.3048),1)</f>
        <v>41.3</v>
      </c>
      <c r="K252" s="12" t="n">
        <f aca="false">AVERAGE(H252,I252,J252)</f>
        <v>41.3</v>
      </c>
    </row>
    <row r="253" customFormat="false" ht="16.4" hidden="false" customHeight="false" outlineLevel="0" collapsed="false">
      <c r="A253" s="8"/>
      <c r="B253" s="13" t="n">
        <v>36358</v>
      </c>
      <c r="C253" s="10"/>
      <c r="D253" s="10"/>
      <c r="E253" s="10"/>
      <c r="F253" s="10"/>
      <c r="G253" s="10" t="n">
        <v>11</v>
      </c>
      <c r="H253" s="11"/>
      <c r="I253" s="11"/>
      <c r="J253" s="11" t="n">
        <f aca="false">60-ROUND(14.41*LN(G253*0.3048),1)</f>
        <v>42.6</v>
      </c>
      <c r="K253" s="12" t="n">
        <f aca="false">AVERAGE(H253,I253,J253)</f>
        <v>42.6</v>
      </c>
    </row>
    <row r="254" customFormat="false" ht="16.4" hidden="false" customHeight="false" outlineLevel="0" collapsed="false">
      <c r="A254" s="8"/>
      <c r="B254" s="13" t="n">
        <v>36364</v>
      </c>
      <c r="C254" s="10"/>
      <c r="D254" s="10"/>
      <c r="E254" s="10"/>
      <c r="F254" s="10"/>
      <c r="G254" s="10" t="n">
        <v>10.5</v>
      </c>
      <c r="H254" s="11"/>
      <c r="I254" s="11"/>
      <c r="J254" s="11" t="n">
        <f aca="false">60-ROUND(14.41*LN(G254*0.3048),1)</f>
        <v>43.2</v>
      </c>
      <c r="K254" s="12" t="n">
        <f aca="false">AVERAGE(H254,I254,J254)</f>
        <v>43.2</v>
      </c>
    </row>
    <row r="255" customFormat="false" ht="16.4" hidden="false" customHeight="false" outlineLevel="0" collapsed="false">
      <c r="A255" s="8"/>
      <c r="B255" s="13" t="n">
        <v>36365</v>
      </c>
      <c r="C255" s="10"/>
      <c r="D255" s="10"/>
      <c r="E255" s="10"/>
      <c r="F255" s="10"/>
      <c r="G255" s="10" t="n">
        <v>10.5</v>
      </c>
      <c r="H255" s="11"/>
      <c r="I255" s="11"/>
      <c r="J255" s="11" t="n">
        <f aca="false">60-ROUND(14.41*LN(G255*0.3048),1)</f>
        <v>43.2</v>
      </c>
      <c r="K255" s="12" t="n">
        <f aca="false">AVERAGE(H255,I255,J255)</f>
        <v>43.2</v>
      </c>
    </row>
    <row r="256" customFormat="false" ht="16.4" hidden="false" customHeight="false" outlineLevel="0" collapsed="false">
      <c r="A256" s="8"/>
      <c r="B256" s="13" t="n">
        <v>36370</v>
      </c>
      <c r="C256" s="10"/>
      <c r="D256" s="10"/>
      <c r="E256" s="10"/>
      <c r="F256" s="10"/>
      <c r="G256" s="10" t="n">
        <v>9.5</v>
      </c>
      <c r="H256" s="11"/>
      <c r="I256" s="11"/>
      <c r="J256" s="11" t="n">
        <f aca="false">60-ROUND(14.41*LN(G256*0.3048),1)</f>
        <v>44.7</v>
      </c>
      <c r="K256" s="12" t="n">
        <f aca="false">AVERAGE(H256,I256,J256)</f>
        <v>44.7</v>
      </c>
    </row>
    <row r="257" customFormat="false" ht="16.4" hidden="false" customHeight="false" outlineLevel="0" collapsed="false">
      <c r="A257" s="8"/>
      <c r="B257" s="13" t="n">
        <v>36371</v>
      </c>
      <c r="C257" s="10"/>
      <c r="D257" s="10"/>
      <c r="E257" s="10"/>
      <c r="F257" s="10"/>
      <c r="G257" s="10" t="n">
        <v>9</v>
      </c>
      <c r="H257" s="11"/>
      <c r="I257" s="11"/>
      <c r="J257" s="11" t="n">
        <f aca="false">60-ROUND(14.41*LN(G257*0.3048),1)</f>
        <v>45.5</v>
      </c>
      <c r="K257" s="12" t="n">
        <f aca="false">AVERAGE(H257,I257,J257)</f>
        <v>45.5</v>
      </c>
    </row>
    <row r="258" customFormat="false" ht="16.4" hidden="false" customHeight="false" outlineLevel="0" collapsed="false">
      <c r="A258" s="8"/>
      <c r="B258" s="13" t="n">
        <v>36375</v>
      </c>
      <c r="C258" s="10"/>
      <c r="D258" s="10"/>
      <c r="E258" s="10"/>
      <c r="F258" s="10"/>
      <c r="G258" s="10" t="n">
        <v>9.5</v>
      </c>
      <c r="H258" s="11"/>
      <c r="I258" s="11"/>
      <c r="J258" s="11" t="n">
        <f aca="false">60-ROUND(14.41*LN(G258*0.3048),1)</f>
        <v>44.7</v>
      </c>
      <c r="K258" s="12" t="n">
        <f aca="false">AVERAGE(H258,I258,J258)</f>
        <v>44.7</v>
      </c>
    </row>
    <row r="259" customFormat="false" ht="16.4" hidden="false" customHeight="false" outlineLevel="0" collapsed="false">
      <c r="A259" s="8"/>
      <c r="B259" s="13" t="n">
        <v>36380</v>
      </c>
      <c r="C259" s="10"/>
      <c r="D259" s="10"/>
      <c r="E259" s="10"/>
      <c r="F259" s="10"/>
      <c r="G259" s="10" t="n">
        <v>8.5</v>
      </c>
      <c r="H259" s="11"/>
      <c r="I259" s="11"/>
      <c r="J259" s="11" t="n">
        <f aca="false">60-ROUND(14.41*LN(G259*0.3048),1)</f>
        <v>46.3</v>
      </c>
      <c r="K259" s="12" t="n">
        <f aca="false">AVERAGE(H259,I259,J259)</f>
        <v>46.3</v>
      </c>
    </row>
    <row r="260" customFormat="false" ht="16.4" hidden="false" customHeight="false" outlineLevel="0" collapsed="false">
      <c r="A260" s="8"/>
      <c r="B260" s="13" t="n">
        <v>36385</v>
      </c>
      <c r="C260" s="10"/>
      <c r="D260" s="10"/>
      <c r="E260" s="10"/>
      <c r="F260" s="10"/>
      <c r="G260" s="10" t="n">
        <v>7.5</v>
      </c>
      <c r="H260" s="11"/>
      <c r="I260" s="11"/>
      <c r="J260" s="11" t="n">
        <f aca="false">60-ROUND(14.41*LN(G260*0.3048),1)</f>
        <v>48.1</v>
      </c>
      <c r="K260" s="12" t="n">
        <f aca="false">AVERAGE(H260,I260,J260)</f>
        <v>48.1</v>
      </c>
    </row>
    <row r="261" customFormat="false" ht="16.4" hidden="false" customHeight="false" outlineLevel="0" collapsed="false">
      <c r="A261" s="8"/>
      <c r="B261" s="13" t="n">
        <v>36386</v>
      </c>
      <c r="C261" s="10"/>
      <c r="D261" s="10"/>
      <c r="E261" s="10"/>
      <c r="F261" s="10"/>
      <c r="G261" s="10" t="n">
        <v>7</v>
      </c>
      <c r="H261" s="11"/>
      <c r="I261" s="11"/>
      <c r="J261" s="11" t="n">
        <f aca="false">60-ROUND(14.41*LN(G261*0.3048),1)</f>
        <v>49.1</v>
      </c>
      <c r="K261" s="12" t="n">
        <f aca="false">AVERAGE(H261,I261,J261)</f>
        <v>49.1</v>
      </c>
    </row>
    <row r="262" customFormat="false" ht="16.4" hidden="false" customHeight="false" outlineLevel="0" collapsed="false">
      <c r="A262" s="8"/>
      <c r="B262" s="13" t="n">
        <v>36390</v>
      </c>
      <c r="C262" s="10"/>
      <c r="D262" s="10"/>
      <c r="E262" s="10"/>
      <c r="F262" s="10"/>
      <c r="G262" s="10" t="n">
        <v>7.5</v>
      </c>
      <c r="H262" s="11"/>
      <c r="I262" s="11"/>
      <c r="J262" s="11" t="n">
        <f aca="false">60-ROUND(14.41*LN(G262*0.3048),1)</f>
        <v>48.1</v>
      </c>
      <c r="K262" s="12" t="n">
        <f aca="false">AVERAGE(H262,I262,J262)</f>
        <v>48.1</v>
      </c>
    </row>
    <row r="263" customFormat="false" ht="16.4" hidden="false" customHeight="false" outlineLevel="0" collapsed="false">
      <c r="A263" s="8"/>
      <c r="B263" s="13" t="n">
        <v>36391</v>
      </c>
      <c r="C263" s="10"/>
      <c r="D263" s="10"/>
      <c r="E263" s="10"/>
      <c r="F263" s="10"/>
      <c r="G263" s="10" t="n">
        <v>7</v>
      </c>
      <c r="H263" s="11"/>
      <c r="I263" s="11"/>
      <c r="J263" s="11" t="n">
        <f aca="false">60-ROUND(14.41*LN(G263*0.3048),1)</f>
        <v>49.1</v>
      </c>
      <c r="K263" s="12" t="n">
        <f aca="false">AVERAGE(H263,I263,J263)</f>
        <v>49.1</v>
      </c>
    </row>
    <row r="264" customFormat="false" ht="16.4" hidden="false" customHeight="false" outlineLevel="0" collapsed="false">
      <c r="A264" s="8"/>
      <c r="B264" s="13" t="n">
        <v>36393</v>
      </c>
      <c r="C264" s="10"/>
      <c r="D264" s="10"/>
      <c r="E264" s="10"/>
      <c r="F264" s="10"/>
      <c r="G264" s="10" t="n">
        <v>8.5</v>
      </c>
      <c r="H264" s="11"/>
      <c r="I264" s="11"/>
      <c r="J264" s="11" t="n">
        <f aca="false">60-ROUND(14.41*LN(G264*0.3048),1)</f>
        <v>46.3</v>
      </c>
      <c r="K264" s="12" t="n">
        <f aca="false">AVERAGE(H264,I264,J264)</f>
        <v>46.3</v>
      </c>
    </row>
    <row r="265" customFormat="false" ht="16.4" hidden="false" customHeight="false" outlineLevel="0" collapsed="false">
      <c r="A265" s="8"/>
      <c r="B265" s="13" t="n">
        <v>36400</v>
      </c>
      <c r="C265" s="10"/>
      <c r="D265" s="10"/>
      <c r="E265" s="10"/>
      <c r="F265" s="10"/>
      <c r="G265" s="10" t="n">
        <v>8.5</v>
      </c>
      <c r="H265" s="11"/>
      <c r="I265" s="11"/>
      <c r="J265" s="11" t="n">
        <f aca="false">60-ROUND(14.41*LN(G265*0.3048),1)</f>
        <v>46.3</v>
      </c>
      <c r="K265" s="12" t="n">
        <f aca="false">AVERAGE(H265,I265,J265)</f>
        <v>46.3</v>
      </c>
    </row>
    <row r="266" customFormat="false" ht="16.4" hidden="false" customHeight="false" outlineLevel="0" collapsed="false">
      <c r="A266" s="8"/>
      <c r="B266" s="13" t="n">
        <v>36401</v>
      </c>
      <c r="C266" s="10"/>
      <c r="D266" s="10"/>
      <c r="E266" s="10"/>
      <c r="F266" s="10"/>
      <c r="G266" s="10" t="n">
        <v>8</v>
      </c>
      <c r="H266" s="11"/>
      <c r="I266" s="11"/>
      <c r="J266" s="11" t="n">
        <f aca="false">60-ROUND(14.41*LN(G266*0.3048),1)</f>
        <v>47.2</v>
      </c>
      <c r="K266" s="12" t="n">
        <f aca="false">AVERAGE(H266,I266,J266)</f>
        <v>47.2</v>
      </c>
    </row>
    <row r="267" customFormat="false" ht="16.4" hidden="false" customHeight="false" outlineLevel="0" collapsed="false">
      <c r="A267" s="8"/>
      <c r="B267" s="13" t="n">
        <v>36403</v>
      </c>
      <c r="C267" s="10"/>
      <c r="D267" s="10"/>
      <c r="E267" s="10"/>
      <c r="F267" s="10"/>
      <c r="G267" s="10" t="n">
        <v>8</v>
      </c>
      <c r="H267" s="11"/>
      <c r="I267" s="11"/>
      <c r="J267" s="11" t="n">
        <f aca="false">60-ROUND(14.41*LN(G267*0.3048),1)</f>
        <v>47.2</v>
      </c>
      <c r="K267" s="12" t="n">
        <f aca="false">AVERAGE(H267,I267,J267)</f>
        <v>47.2</v>
      </c>
    </row>
    <row r="268" customFormat="false" ht="16.4" hidden="false" customHeight="false" outlineLevel="0" collapsed="false">
      <c r="A268" s="8"/>
      <c r="B268" s="13" t="n">
        <v>36406</v>
      </c>
      <c r="C268" s="10"/>
      <c r="D268" s="10"/>
      <c r="E268" s="10"/>
      <c r="F268" s="10"/>
      <c r="G268" s="10" t="n">
        <v>7</v>
      </c>
      <c r="H268" s="11"/>
      <c r="I268" s="11"/>
      <c r="J268" s="11" t="n">
        <f aca="false">60-ROUND(14.41*LN(G268*0.3048),1)</f>
        <v>49.1</v>
      </c>
      <c r="K268" s="12" t="n">
        <f aca="false">AVERAGE(H268,I268,J268)</f>
        <v>49.1</v>
      </c>
    </row>
    <row r="269" customFormat="false" ht="16.4" hidden="false" customHeight="false" outlineLevel="0" collapsed="false">
      <c r="A269" s="8"/>
      <c r="B269" s="13" t="n">
        <v>36413</v>
      </c>
      <c r="C269" s="10"/>
      <c r="D269" s="10"/>
      <c r="E269" s="10"/>
      <c r="F269" s="10"/>
      <c r="G269" s="10" t="n">
        <v>6.5</v>
      </c>
      <c r="H269" s="11"/>
      <c r="I269" s="11"/>
      <c r="J269" s="11" t="n">
        <f aca="false">60-ROUND(14.41*LN(G269*0.3048),1)</f>
        <v>50.1</v>
      </c>
      <c r="K269" s="12" t="n">
        <f aca="false">AVERAGE(H269,I269,J269)</f>
        <v>50.1</v>
      </c>
    </row>
    <row r="270" customFormat="false" ht="16.4" hidden="false" customHeight="false" outlineLevel="0" collapsed="false">
      <c r="A270" s="8"/>
      <c r="B270" s="13" t="n">
        <v>36418</v>
      </c>
      <c r="C270" s="10"/>
      <c r="D270" s="10"/>
      <c r="E270" s="10"/>
      <c r="F270" s="10"/>
      <c r="G270" s="10" t="n">
        <v>7</v>
      </c>
      <c r="H270" s="11"/>
      <c r="I270" s="11"/>
      <c r="J270" s="11" t="n">
        <f aca="false">60-ROUND(14.41*LN(G270*0.3048),1)</f>
        <v>49.1</v>
      </c>
      <c r="K270" s="12" t="n">
        <f aca="false">AVERAGE(H270,I270,J270)</f>
        <v>49.1</v>
      </c>
    </row>
    <row r="271" customFormat="false" ht="16.4" hidden="false" customHeight="false" outlineLevel="0" collapsed="false">
      <c r="A271" s="8"/>
      <c r="B271" s="13" t="n">
        <v>36421</v>
      </c>
      <c r="C271" s="10"/>
      <c r="D271" s="10"/>
      <c r="E271" s="10"/>
      <c r="F271" s="10"/>
      <c r="G271" s="10" t="n">
        <v>7.5</v>
      </c>
      <c r="H271" s="11"/>
      <c r="I271" s="11"/>
      <c r="J271" s="11" t="n">
        <f aca="false">60-ROUND(14.41*LN(G271*0.3048),1)</f>
        <v>48.1</v>
      </c>
      <c r="K271" s="12" t="n">
        <f aca="false">AVERAGE(H271,I271,J271)</f>
        <v>48.1</v>
      </c>
    </row>
    <row r="272" customFormat="false" ht="16.4" hidden="false" customHeight="false" outlineLevel="0" collapsed="false">
      <c r="A272" s="8"/>
      <c r="B272" s="13" t="n">
        <v>36424</v>
      </c>
      <c r="C272" s="10"/>
      <c r="D272" s="10"/>
      <c r="E272" s="10"/>
      <c r="F272" s="10"/>
      <c r="G272" s="10" t="n">
        <v>8</v>
      </c>
      <c r="H272" s="11"/>
      <c r="I272" s="11"/>
      <c r="J272" s="11" t="n">
        <f aca="false">60-ROUND(14.41*LN(G272*0.3048),1)</f>
        <v>47.2</v>
      </c>
      <c r="K272" s="12" t="n">
        <f aca="false">AVERAGE(H272,I272,J272)</f>
        <v>47.2</v>
      </c>
    </row>
    <row r="273" customFormat="false" ht="16.4" hidden="false" customHeight="false" outlineLevel="0" collapsed="false">
      <c r="A273" s="8"/>
      <c r="B273" s="13" t="n">
        <v>36435</v>
      </c>
      <c r="C273" s="10"/>
      <c r="D273" s="10"/>
      <c r="E273" s="10"/>
      <c r="F273" s="10"/>
      <c r="G273" s="10" t="n">
        <v>9</v>
      </c>
      <c r="H273" s="11"/>
      <c r="I273" s="11"/>
      <c r="J273" s="11" t="n">
        <f aca="false">60-ROUND(14.41*LN(G273*0.3048),1)</f>
        <v>45.5</v>
      </c>
      <c r="K273" s="12" t="n">
        <f aca="false">AVERAGE(H273,I273,J273)</f>
        <v>45.5</v>
      </c>
    </row>
    <row r="274" customFormat="false" ht="16.4" hidden="false" customHeight="false" outlineLevel="0" collapsed="false">
      <c r="A274" s="8"/>
      <c r="B274" s="13" t="n">
        <v>36444</v>
      </c>
      <c r="C274" s="10"/>
      <c r="D274" s="10"/>
      <c r="E274" s="10"/>
      <c r="F274" s="10"/>
      <c r="G274" s="10" t="n">
        <v>11</v>
      </c>
      <c r="H274" s="11"/>
      <c r="I274" s="11"/>
      <c r="J274" s="11" t="n">
        <f aca="false">60-ROUND(14.41*LN(G274*0.3048),1)</f>
        <v>42.6</v>
      </c>
      <c r="K274" s="12" t="n">
        <f aca="false">AVERAGE(H274,I274,J274)</f>
        <v>42.6</v>
      </c>
    </row>
    <row r="275" customFormat="false" ht="16.4" hidden="false" customHeight="false" outlineLevel="0" collapsed="false">
      <c r="A275" s="8"/>
      <c r="B275" s="13" t="n">
        <v>36638</v>
      </c>
      <c r="C275" s="10"/>
      <c r="D275" s="10"/>
      <c r="E275" s="10"/>
      <c r="F275" s="10"/>
      <c r="G275" s="10" t="n">
        <v>8.5</v>
      </c>
      <c r="H275" s="11"/>
      <c r="I275" s="11"/>
      <c r="J275" s="11" t="n">
        <f aca="false">60-ROUND(14.41*LN(G275*0.3048),1)</f>
        <v>46.3</v>
      </c>
      <c r="K275" s="12" t="n">
        <f aca="false">AVERAGE(H275,I275,J275)</f>
        <v>46.3</v>
      </c>
    </row>
    <row r="276" customFormat="false" ht="16.4" hidden="false" customHeight="false" outlineLevel="0" collapsed="false">
      <c r="A276" s="8"/>
      <c r="B276" s="13" t="n">
        <v>36653</v>
      </c>
      <c r="C276" s="10"/>
      <c r="D276" s="10"/>
      <c r="E276" s="10"/>
      <c r="F276" s="10"/>
      <c r="G276" s="10" t="n">
        <v>8</v>
      </c>
      <c r="H276" s="11"/>
      <c r="I276" s="11"/>
      <c r="J276" s="11" t="n">
        <f aca="false">60-ROUND(14.41*LN(G276*0.3048),1)</f>
        <v>47.2</v>
      </c>
      <c r="K276" s="12" t="n">
        <f aca="false">AVERAGE(H276,I276,J276)</f>
        <v>47.2</v>
      </c>
    </row>
    <row r="277" customFormat="false" ht="16.4" hidden="false" customHeight="false" outlineLevel="0" collapsed="false">
      <c r="A277" s="8"/>
      <c r="B277" s="13" t="n">
        <v>36668</v>
      </c>
      <c r="C277" s="10"/>
      <c r="D277" s="10"/>
      <c r="E277" s="10"/>
      <c r="F277" s="10"/>
      <c r="G277" s="10" t="n">
        <v>9.5</v>
      </c>
      <c r="H277" s="11"/>
      <c r="I277" s="11"/>
      <c r="J277" s="11" t="n">
        <f aca="false">60-ROUND(14.41*LN(G277*0.3048),1)</f>
        <v>44.7</v>
      </c>
      <c r="K277" s="12" t="n">
        <f aca="false">AVERAGE(H277,I277,J277)</f>
        <v>44.7</v>
      </c>
    </row>
    <row r="278" customFormat="false" ht="16.4" hidden="false" customHeight="false" outlineLevel="0" collapsed="false">
      <c r="A278" s="8"/>
      <c r="B278" s="13" t="n">
        <v>36680</v>
      </c>
      <c r="C278" s="10"/>
      <c r="D278" s="10"/>
      <c r="E278" s="10"/>
      <c r="F278" s="10"/>
      <c r="G278" s="10" t="n">
        <v>17.5</v>
      </c>
      <c r="H278" s="11"/>
      <c r="I278" s="11"/>
      <c r="J278" s="11" t="n">
        <f aca="false">60-ROUND(14.41*LN(G278*0.3048),1)</f>
        <v>35.9</v>
      </c>
      <c r="K278" s="12" t="n">
        <f aca="false">AVERAGE(H278,I278,J278)</f>
        <v>35.9</v>
      </c>
    </row>
    <row r="279" customFormat="false" ht="16.4" hidden="false" customHeight="false" outlineLevel="0" collapsed="false">
      <c r="A279" s="8"/>
      <c r="B279" s="13" t="n">
        <v>36688</v>
      </c>
      <c r="C279" s="10"/>
      <c r="D279" s="10"/>
      <c r="E279" s="10"/>
      <c r="F279" s="10"/>
      <c r="G279" s="10" t="n">
        <v>14.5</v>
      </c>
      <c r="H279" s="11"/>
      <c r="I279" s="11"/>
      <c r="J279" s="11" t="n">
        <f aca="false">60-ROUND(14.41*LN(G279*0.3048),1)</f>
        <v>38.6</v>
      </c>
      <c r="K279" s="12" t="n">
        <f aca="false">AVERAGE(H279,I279,J279)</f>
        <v>38.6</v>
      </c>
    </row>
    <row r="280" customFormat="false" ht="16.4" hidden="false" customHeight="false" outlineLevel="0" collapsed="false">
      <c r="A280" s="8"/>
      <c r="B280" s="13" t="n">
        <v>36694</v>
      </c>
      <c r="C280" s="10"/>
      <c r="D280" s="10"/>
      <c r="E280" s="10"/>
      <c r="F280" s="10"/>
      <c r="G280" s="10" t="n">
        <v>12</v>
      </c>
      <c r="H280" s="11"/>
      <c r="I280" s="11"/>
      <c r="J280" s="11" t="n">
        <f aca="false">60-ROUND(14.41*LN(G280*0.3048),1)</f>
        <v>41.3</v>
      </c>
      <c r="K280" s="12" t="n">
        <f aca="false">AVERAGE(H280,I280,J280)</f>
        <v>41.3</v>
      </c>
    </row>
    <row r="281" customFormat="false" ht="16.4" hidden="false" customHeight="false" outlineLevel="0" collapsed="false">
      <c r="A281" s="8"/>
      <c r="B281" s="13" t="n">
        <v>36695</v>
      </c>
      <c r="C281" s="10"/>
      <c r="D281" s="10"/>
      <c r="E281" s="10"/>
      <c r="F281" s="10"/>
      <c r="G281" s="10" t="n">
        <v>16</v>
      </c>
      <c r="H281" s="11"/>
      <c r="I281" s="11"/>
      <c r="J281" s="11" t="n">
        <f aca="false">60-ROUND(14.41*LN(G281*0.3048),1)</f>
        <v>37.2</v>
      </c>
      <c r="K281" s="12" t="n">
        <f aca="false">AVERAGE(H281,I281,J281)</f>
        <v>37.2</v>
      </c>
    </row>
    <row r="282" customFormat="false" ht="16.4" hidden="false" customHeight="false" outlineLevel="0" collapsed="false">
      <c r="A282" s="8"/>
      <c r="B282" s="13" t="n">
        <v>36699</v>
      </c>
      <c r="C282" s="10"/>
      <c r="D282" s="10"/>
      <c r="E282" s="10"/>
      <c r="F282" s="10"/>
      <c r="G282" s="10" t="n">
        <v>10.5</v>
      </c>
      <c r="H282" s="11"/>
      <c r="I282" s="11"/>
      <c r="J282" s="11" t="n">
        <f aca="false">60-ROUND(14.41*LN(G282*0.3048),1)</f>
        <v>43.2</v>
      </c>
      <c r="K282" s="12" t="n">
        <f aca="false">AVERAGE(H282,I282,J282)</f>
        <v>43.2</v>
      </c>
    </row>
    <row r="283" customFormat="false" ht="16.4" hidden="false" customHeight="false" outlineLevel="0" collapsed="false">
      <c r="A283" s="8"/>
      <c r="B283" s="13" t="n">
        <v>36700</v>
      </c>
      <c r="C283" s="10"/>
      <c r="D283" s="10"/>
      <c r="E283" s="10"/>
      <c r="F283" s="10"/>
      <c r="G283" s="10" t="n">
        <v>11</v>
      </c>
      <c r="H283" s="11"/>
      <c r="I283" s="11"/>
      <c r="J283" s="11" t="n">
        <f aca="false">60-ROUND(14.41*LN(G283*0.3048),1)</f>
        <v>42.6</v>
      </c>
      <c r="K283" s="12" t="n">
        <f aca="false">AVERAGE(H283,I283,J283)</f>
        <v>42.6</v>
      </c>
    </row>
    <row r="284" customFormat="false" ht="16.4" hidden="false" customHeight="false" outlineLevel="0" collapsed="false">
      <c r="A284" s="8"/>
      <c r="B284" s="13" t="n">
        <v>36706</v>
      </c>
      <c r="C284" s="10"/>
      <c r="D284" s="10"/>
      <c r="E284" s="10"/>
      <c r="F284" s="10"/>
      <c r="G284" s="10" t="n">
        <v>15</v>
      </c>
      <c r="H284" s="11"/>
      <c r="I284" s="11"/>
      <c r="J284" s="11" t="n">
        <f aca="false">60-ROUND(14.41*LN(G284*0.3048),1)</f>
        <v>38.1</v>
      </c>
      <c r="K284" s="12" t="n">
        <f aca="false">AVERAGE(H284,I284,J284)</f>
        <v>38.1</v>
      </c>
    </row>
    <row r="285" customFormat="false" ht="16.4" hidden="false" customHeight="false" outlineLevel="0" collapsed="false">
      <c r="A285" s="8"/>
      <c r="B285" s="13" t="n">
        <v>36708</v>
      </c>
      <c r="C285" s="10"/>
      <c r="D285" s="10"/>
      <c r="E285" s="10"/>
      <c r="F285" s="10"/>
      <c r="G285" s="10" t="n">
        <v>10.5</v>
      </c>
      <c r="H285" s="11"/>
      <c r="I285" s="11"/>
      <c r="J285" s="11" t="n">
        <f aca="false">60-ROUND(14.41*LN(G285*0.3048),1)</f>
        <v>43.2</v>
      </c>
      <c r="K285" s="12" t="n">
        <f aca="false">AVERAGE(H285,I285,J285)</f>
        <v>43.2</v>
      </c>
    </row>
    <row r="286" customFormat="false" ht="16.4" hidden="false" customHeight="false" outlineLevel="0" collapsed="false">
      <c r="A286" s="8"/>
      <c r="B286" s="13" t="n">
        <v>36709</v>
      </c>
      <c r="C286" s="10"/>
      <c r="D286" s="10"/>
      <c r="E286" s="10"/>
      <c r="F286" s="10"/>
      <c r="G286" s="10" t="n">
        <v>11.5</v>
      </c>
      <c r="H286" s="11"/>
      <c r="I286" s="11"/>
      <c r="J286" s="11" t="n">
        <f aca="false">60-ROUND(14.41*LN(G286*0.3048),1)</f>
        <v>41.9</v>
      </c>
      <c r="K286" s="12" t="n">
        <f aca="false">AVERAGE(H286,I286,J286)</f>
        <v>41.9</v>
      </c>
    </row>
    <row r="287" customFormat="false" ht="16.4" hidden="false" customHeight="false" outlineLevel="0" collapsed="false">
      <c r="A287" s="8"/>
      <c r="B287" s="13" t="n">
        <v>36713</v>
      </c>
      <c r="C287" s="10"/>
      <c r="D287" s="10"/>
      <c r="E287" s="10"/>
      <c r="F287" s="10"/>
      <c r="G287" s="10" t="n">
        <v>10.5</v>
      </c>
      <c r="H287" s="11"/>
      <c r="I287" s="11"/>
      <c r="J287" s="11" t="n">
        <f aca="false">60-ROUND(14.41*LN(G287*0.3048),1)</f>
        <v>43.2</v>
      </c>
      <c r="K287" s="12" t="n">
        <f aca="false">AVERAGE(H287,I287,J287)</f>
        <v>43.2</v>
      </c>
    </row>
    <row r="288" customFormat="false" ht="16.4" hidden="false" customHeight="false" outlineLevel="0" collapsed="false">
      <c r="A288" s="8"/>
      <c r="B288" s="13" t="n">
        <v>36716</v>
      </c>
      <c r="C288" s="10"/>
      <c r="D288" s="10"/>
      <c r="E288" s="10"/>
      <c r="F288" s="10"/>
      <c r="G288" s="10" t="n">
        <v>10</v>
      </c>
      <c r="H288" s="11"/>
      <c r="I288" s="11"/>
      <c r="J288" s="11" t="n">
        <f aca="false">60-ROUND(14.41*LN(G288*0.3048),1)</f>
        <v>43.9</v>
      </c>
      <c r="K288" s="12" t="n">
        <f aca="false">AVERAGE(H288,I288,J288)</f>
        <v>43.9</v>
      </c>
    </row>
    <row r="289" customFormat="false" ht="16.4" hidden="false" customHeight="false" outlineLevel="0" collapsed="false">
      <c r="A289" s="8"/>
      <c r="B289" s="13" t="n">
        <v>36718</v>
      </c>
      <c r="C289" s="10"/>
      <c r="D289" s="10"/>
      <c r="E289" s="10"/>
      <c r="F289" s="10"/>
      <c r="G289" s="10" t="n">
        <v>11.5</v>
      </c>
      <c r="H289" s="11"/>
      <c r="I289" s="11"/>
      <c r="J289" s="11" t="n">
        <f aca="false">60-ROUND(14.41*LN(G289*0.3048),1)</f>
        <v>41.9</v>
      </c>
      <c r="K289" s="12" t="n">
        <f aca="false">AVERAGE(H289,I289,J289)</f>
        <v>41.9</v>
      </c>
    </row>
    <row r="290" customFormat="false" ht="16.4" hidden="false" customHeight="false" outlineLevel="0" collapsed="false">
      <c r="A290" s="8"/>
      <c r="B290" s="13" t="n">
        <v>36722</v>
      </c>
      <c r="C290" s="10"/>
      <c r="D290" s="10"/>
      <c r="E290" s="10"/>
      <c r="F290" s="10"/>
      <c r="G290" s="10" t="n">
        <v>12</v>
      </c>
      <c r="H290" s="11"/>
      <c r="I290" s="11"/>
      <c r="J290" s="11" t="n">
        <f aca="false">60-ROUND(14.41*LN(G290*0.3048),1)</f>
        <v>41.3</v>
      </c>
      <c r="K290" s="12" t="n">
        <f aca="false">AVERAGE(H290,I290,J290)</f>
        <v>41.3</v>
      </c>
    </row>
    <row r="291" customFormat="false" ht="16.4" hidden="false" customHeight="false" outlineLevel="0" collapsed="false">
      <c r="A291" s="8"/>
      <c r="B291" s="13" t="n">
        <v>36729</v>
      </c>
      <c r="C291" s="10"/>
      <c r="D291" s="10"/>
      <c r="E291" s="10"/>
      <c r="F291" s="10"/>
      <c r="G291" s="10" t="n">
        <v>11</v>
      </c>
      <c r="H291" s="11"/>
      <c r="I291" s="11"/>
      <c r="J291" s="11" t="n">
        <f aca="false">60-ROUND(14.41*LN(G291*0.3048),1)</f>
        <v>42.6</v>
      </c>
      <c r="K291" s="12" t="n">
        <f aca="false">AVERAGE(H291,I291,J291)</f>
        <v>42.6</v>
      </c>
    </row>
    <row r="292" customFormat="false" ht="16.4" hidden="false" customHeight="false" outlineLevel="0" collapsed="false">
      <c r="A292" s="8"/>
      <c r="B292" s="13" t="n">
        <v>36735</v>
      </c>
      <c r="C292" s="10"/>
      <c r="D292" s="10"/>
      <c r="E292" s="10"/>
      <c r="F292" s="10"/>
      <c r="G292" s="10" t="n">
        <v>9</v>
      </c>
      <c r="H292" s="11"/>
      <c r="I292" s="11"/>
      <c r="J292" s="11" t="n">
        <f aca="false">60-ROUND(14.41*LN(G292*0.3048),1)</f>
        <v>45.5</v>
      </c>
      <c r="K292" s="12" t="n">
        <f aca="false">AVERAGE(H292,I292,J292)</f>
        <v>45.5</v>
      </c>
    </row>
    <row r="293" customFormat="false" ht="16.4" hidden="false" customHeight="false" outlineLevel="0" collapsed="false">
      <c r="A293" s="8"/>
      <c r="B293" s="13" t="n">
        <v>36737</v>
      </c>
      <c r="C293" s="10"/>
      <c r="D293" s="10"/>
      <c r="E293" s="10"/>
      <c r="F293" s="10"/>
      <c r="G293" s="10" t="n">
        <v>10.5</v>
      </c>
      <c r="H293" s="11"/>
      <c r="I293" s="11"/>
      <c r="J293" s="11" t="n">
        <f aca="false">60-ROUND(14.41*LN(G293*0.3048),1)</f>
        <v>43.2</v>
      </c>
      <c r="K293" s="12" t="n">
        <f aca="false">AVERAGE(H293,I293,J293)</f>
        <v>43.2</v>
      </c>
    </row>
    <row r="294" customFormat="false" ht="16.4" hidden="false" customHeight="false" outlineLevel="0" collapsed="false">
      <c r="A294" s="8"/>
      <c r="B294" s="13" t="n">
        <v>36742</v>
      </c>
      <c r="C294" s="10"/>
      <c r="D294" s="10"/>
      <c r="E294" s="10"/>
      <c r="F294" s="10"/>
      <c r="G294" s="10" t="n">
        <v>8.5</v>
      </c>
      <c r="H294" s="11"/>
      <c r="I294" s="11"/>
      <c r="J294" s="11" t="n">
        <f aca="false">60-ROUND(14.41*LN(G294*0.3048),1)</f>
        <v>46.3</v>
      </c>
      <c r="K294" s="12" t="n">
        <f aca="false">AVERAGE(H294,I294,J294)</f>
        <v>46.3</v>
      </c>
    </row>
    <row r="295" customFormat="false" ht="16.4" hidden="false" customHeight="false" outlineLevel="0" collapsed="false">
      <c r="A295" s="8"/>
      <c r="B295" s="13" t="n">
        <v>36751</v>
      </c>
      <c r="C295" s="10"/>
      <c r="D295" s="10"/>
      <c r="E295" s="10"/>
      <c r="F295" s="10"/>
      <c r="G295" s="10" t="n">
        <v>8</v>
      </c>
      <c r="H295" s="11"/>
      <c r="I295" s="11"/>
      <c r="J295" s="11" t="n">
        <f aca="false">60-ROUND(14.41*LN(G295*0.3048),1)</f>
        <v>47.2</v>
      </c>
      <c r="K295" s="12" t="n">
        <f aca="false">AVERAGE(H295,I295,J295)</f>
        <v>47.2</v>
      </c>
    </row>
    <row r="296" customFormat="false" ht="16.4" hidden="false" customHeight="false" outlineLevel="0" collapsed="false">
      <c r="A296" s="8"/>
      <c r="B296" s="13" t="n">
        <v>36752</v>
      </c>
      <c r="C296" s="10"/>
      <c r="D296" s="10"/>
      <c r="E296" s="10"/>
      <c r="F296" s="10"/>
      <c r="G296" s="10" t="n">
        <v>7.5</v>
      </c>
      <c r="H296" s="11"/>
      <c r="I296" s="11"/>
      <c r="J296" s="11" t="n">
        <f aca="false">60-ROUND(14.41*LN(G296*0.3048),1)</f>
        <v>48.1</v>
      </c>
      <c r="K296" s="12" t="n">
        <f aca="false">AVERAGE(H296,I296,J296)</f>
        <v>48.1</v>
      </c>
    </row>
    <row r="297" customFormat="false" ht="16.4" hidden="false" customHeight="false" outlineLevel="0" collapsed="false">
      <c r="A297" s="8"/>
      <c r="B297" s="13" t="n">
        <v>36757</v>
      </c>
      <c r="C297" s="10"/>
      <c r="D297" s="10"/>
      <c r="E297" s="10"/>
      <c r="F297" s="10"/>
      <c r="G297" s="10" t="n">
        <v>6.5</v>
      </c>
      <c r="H297" s="11"/>
      <c r="I297" s="11"/>
      <c r="J297" s="11" t="n">
        <f aca="false">60-ROUND(14.41*LN(G297*0.3048),1)</f>
        <v>50.1</v>
      </c>
      <c r="K297" s="12" t="n">
        <f aca="false">AVERAGE(H297,I297,J297)</f>
        <v>50.1</v>
      </c>
    </row>
    <row r="298" customFormat="false" ht="16.4" hidden="false" customHeight="false" outlineLevel="0" collapsed="false">
      <c r="A298" s="8"/>
      <c r="B298" s="13" t="n">
        <v>36764</v>
      </c>
      <c r="C298" s="10"/>
      <c r="D298" s="10"/>
      <c r="E298" s="10"/>
      <c r="F298" s="10"/>
      <c r="G298" s="10" t="n">
        <v>7.5</v>
      </c>
      <c r="H298" s="11"/>
      <c r="I298" s="11"/>
      <c r="J298" s="11" t="n">
        <f aca="false">60-ROUND(14.41*LN(G298*0.3048),1)</f>
        <v>48.1</v>
      </c>
      <c r="K298" s="12" t="n">
        <f aca="false">AVERAGE(H298,I298,J298)</f>
        <v>48.1</v>
      </c>
    </row>
    <row r="299" customFormat="false" ht="16.4" hidden="false" customHeight="false" outlineLevel="0" collapsed="false">
      <c r="A299" s="8"/>
      <c r="B299" s="13" t="n">
        <v>36772</v>
      </c>
      <c r="C299" s="10"/>
      <c r="D299" s="10"/>
      <c r="E299" s="10"/>
      <c r="F299" s="10"/>
      <c r="G299" s="10" t="n">
        <v>6</v>
      </c>
      <c r="H299" s="11"/>
      <c r="I299" s="11"/>
      <c r="J299" s="11" t="n">
        <f aca="false">60-ROUND(14.41*LN(G299*0.3048),1)</f>
        <v>51.3</v>
      </c>
      <c r="K299" s="12" t="n">
        <f aca="false">AVERAGE(H299,I299,J299)</f>
        <v>51.3</v>
      </c>
    </row>
    <row r="300" customFormat="false" ht="16.4" hidden="false" customHeight="false" outlineLevel="0" collapsed="false">
      <c r="A300" s="8"/>
      <c r="B300" s="13" t="n">
        <v>36773</v>
      </c>
      <c r="C300" s="10"/>
      <c r="D300" s="10"/>
      <c r="E300" s="10"/>
      <c r="F300" s="10"/>
      <c r="G300" s="10" t="n">
        <v>8</v>
      </c>
      <c r="H300" s="11"/>
      <c r="I300" s="11"/>
      <c r="J300" s="11" t="n">
        <f aca="false">60-ROUND(14.41*LN(G300*0.3048),1)</f>
        <v>47.2</v>
      </c>
      <c r="K300" s="12" t="n">
        <f aca="false">AVERAGE(H300,I300,J300)</f>
        <v>47.2</v>
      </c>
    </row>
    <row r="301" customFormat="false" ht="16.4" hidden="false" customHeight="false" outlineLevel="0" collapsed="false">
      <c r="A301" s="8"/>
      <c r="B301" s="13" t="n">
        <v>36779</v>
      </c>
      <c r="C301" s="10"/>
      <c r="D301" s="10"/>
      <c r="E301" s="10"/>
      <c r="F301" s="10"/>
      <c r="G301" s="10" t="n">
        <v>6.5</v>
      </c>
      <c r="H301" s="11"/>
      <c r="I301" s="11"/>
      <c r="J301" s="11" t="n">
        <f aca="false">60-ROUND(14.41*LN(G301*0.3048),1)</f>
        <v>50.1</v>
      </c>
      <c r="K301" s="12" t="n">
        <f aca="false">AVERAGE(H301,I301,J301)</f>
        <v>50.1</v>
      </c>
    </row>
    <row r="302" customFormat="false" ht="16.4" hidden="false" customHeight="false" outlineLevel="0" collapsed="false">
      <c r="A302" s="8"/>
      <c r="B302" s="13" t="n">
        <v>36785</v>
      </c>
      <c r="C302" s="10"/>
      <c r="D302" s="10"/>
      <c r="E302" s="10"/>
      <c r="F302" s="10"/>
      <c r="G302" s="10" t="n">
        <v>8.5</v>
      </c>
      <c r="H302" s="11"/>
      <c r="I302" s="11"/>
      <c r="J302" s="11" t="n">
        <f aca="false">60-ROUND(14.41*LN(G302*0.3048),1)</f>
        <v>46.3</v>
      </c>
      <c r="K302" s="12" t="n">
        <f aca="false">AVERAGE(H302,I302,J302)</f>
        <v>46.3</v>
      </c>
    </row>
    <row r="303" customFormat="false" ht="16.4" hidden="false" customHeight="false" outlineLevel="0" collapsed="false">
      <c r="A303" s="8"/>
      <c r="B303" s="13" t="n">
        <v>37008</v>
      </c>
      <c r="C303" s="10"/>
      <c r="D303" s="10"/>
      <c r="E303" s="10"/>
      <c r="F303" s="10"/>
      <c r="G303" s="10" t="n">
        <v>10</v>
      </c>
      <c r="H303" s="11"/>
      <c r="I303" s="11"/>
      <c r="J303" s="11" t="n">
        <f aca="false">60-ROUND(14.41*LN(G303*0.3048),1)</f>
        <v>43.9</v>
      </c>
      <c r="K303" s="12" t="n">
        <f aca="false">AVERAGE(H303,I303,J303)</f>
        <v>43.9</v>
      </c>
    </row>
    <row r="304" customFormat="false" ht="16.4" hidden="false" customHeight="false" outlineLevel="0" collapsed="false">
      <c r="A304" s="8"/>
      <c r="B304" s="13" t="n">
        <v>37038</v>
      </c>
      <c r="C304" s="10"/>
      <c r="D304" s="10"/>
      <c r="E304" s="10"/>
      <c r="F304" s="10"/>
      <c r="G304" s="10" t="n">
        <v>10</v>
      </c>
      <c r="H304" s="11"/>
      <c r="I304" s="11"/>
      <c r="J304" s="11" t="n">
        <f aca="false">60-ROUND(14.41*LN(G304*0.3048),1)</f>
        <v>43.9</v>
      </c>
      <c r="K304" s="12" t="n">
        <f aca="false">AVERAGE(H304,I304,J304)</f>
        <v>43.9</v>
      </c>
    </row>
    <row r="305" customFormat="false" ht="16.4" hidden="false" customHeight="false" outlineLevel="0" collapsed="false">
      <c r="A305" s="8"/>
      <c r="B305" s="13" t="n">
        <v>37039</v>
      </c>
      <c r="C305" s="10"/>
      <c r="D305" s="10"/>
      <c r="E305" s="10"/>
      <c r="F305" s="10"/>
      <c r="G305" s="10" t="n">
        <v>11.5</v>
      </c>
      <c r="H305" s="11"/>
      <c r="I305" s="11"/>
      <c r="J305" s="11" t="n">
        <f aca="false">60-ROUND(14.41*LN(G305*0.3048),1)</f>
        <v>41.9</v>
      </c>
      <c r="K305" s="12" t="n">
        <f aca="false">AVERAGE(H305,I305,J305)</f>
        <v>41.9</v>
      </c>
    </row>
    <row r="306" customFormat="false" ht="16.4" hidden="false" customHeight="false" outlineLevel="0" collapsed="false">
      <c r="A306" s="8"/>
      <c r="B306" s="13" t="n">
        <v>37040</v>
      </c>
      <c r="C306" s="10"/>
      <c r="D306" s="10"/>
      <c r="E306" s="10"/>
      <c r="F306" s="10"/>
      <c r="G306" s="10" t="n">
        <v>11.5</v>
      </c>
      <c r="H306" s="11"/>
      <c r="I306" s="11"/>
      <c r="J306" s="11" t="n">
        <f aca="false">60-ROUND(14.41*LN(G306*0.3048),1)</f>
        <v>41.9</v>
      </c>
      <c r="K306" s="12" t="n">
        <f aca="false">AVERAGE(H306,I306,J306)</f>
        <v>41.9</v>
      </c>
    </row>
    <row r="307" customFormat="false" ht="16.4" hidden="false" customHeight="false" outlineLevel="0" collapsed="false">
      <c r="A307" s="8"/>
      <c r="B307" s="13" t="n">
        <v>37046</v>
      </c>
      <c r="C307" s="10"/>
      <c r="D307" s="10"/>
      <c r="E307" s="10"/>
      <c r="F307" s="10"/>
      <c r="G307" s="10" t="n">
        <v>10</v>
      </c>
      <c r="H307" s="11"/>
      <c r="I307" s="11"/>
      <c r="J307" s="11" t="n">
        <f aca="false">60-ROUND(14.41*LN(G307*0.3048),1)</f>
        <v>43.9</v>
      </c>
      <c r="K307" s="12" t="n">
        <f aca="false">AVERAGE(H307,I307,J307)</f>
        <v>43.9</v>
      </c>
    </row>
    <row r="308" customFormat="false" ht="16.4" hidden="false" customHeight="false" outlineLevel="0" collapsed="false">
      <c r="A308" s="8"/>
      <c r="B308" s="13" t="n">
        <v>37051</v>
      </c>
      <c r="C308" s="10"/>
      <c r="D308" s="10"/>
      <c r="E308" s="10"/>
      <c r="F308" s="10"/>
      <c r="G308" s="10" t="n">
        <v>18</v>
      </c>
      <c r="H308" s="11"/>
      <c r="I308" s="11"/>
      <c r="J308" s="11" t="n">
        <f aca="false">60-ROUND(14.41*LN(G308*0.3048),1)</f>
        <v>35.5</v>
      </c>
      <c r="K308" s="12" t="n">
        <f aca="false">AVERAGE(H308,I308,J308)</f>
        <v>35.5</v>
      </c>
    </row>
    <row r="309" customFormat="false" ht="16.4" hidden="false" customHeight="false" outlineLevel="0" collapsed="false">
      <c r="A309" s="8"/>
      <c r="B309" s="13" t="n">
        <v>37052</v>
      </c>
      <c r="C309" s="10"/>
      <c r="D309" s="10"/>
      <c r="E309" s="10"/>
      <c r="F309" s="10"/>
      <c r="G309" s="10" t="n">
        <v>21.5</v>
      </c>
      <c r="H309" s="11"/>
      <c r="I309" s="11"/>
      <c r="J309" s="11" t="n">
        <f aca="false">60-ROUND(14.41*LN(G309*0.3048),1)</f>
        <v>32.9</v>
      </c>
      <c r="K309" s="12" t="n">
        <f aca="false">AVERAGE(H309,I309,J309)</f>
        <v>32.9</v>
      </c>
    </row>
    <row r="310" customFormat="false" ht="16.4" hidden="false" customHeight="false" outlineLevel="0" collapsed="false">
      <c r="A310" s="8"/>
      <c r="B310" s="13" t="n">
        <v>37059</v>
      </c>
      <c r="C310" s="10"/>
      <c r="D310" s="10"/>
      <c r="E310" s="10"/>
      <c r="F310" s="10"/>
      <c r="G310" s="10" t="n">
        <v>13</v>
      </c>
      <c r="H310" s="11"/>
      <c r="I310" s="11"/>
      <c r="J310" s="11" t="n">
        <f aca="false">60-ROUND(14.41*LN(G310*0.3048),1)</f>
        <v>40.2</v>
      </c>
      <c r="K310" s="12" t="n">
        <f aca="false">AVERAGE(H310,I310,J310)</f>
        <v>40.2</v>
      </c>
    </row>
    <row r="311" customFormat="false" ht="16.4" hidden="false" customHeight="false" outlineLevel="0" collapsed="false">
      <c r="A311" s="8"/>
      <c r="B311" s="13" t="n">
        <v>37065</v>
      </c>
      <c r="C311" s="10"/>
      <c r="D311" s="10"/>
      <c r="E311" s="10"/>
      <c r="F311" s="10"/>
      <c r="G311" s="10" t="n">
        <v>12.5</v>
      </c>
      <c r="H311" s="11"/>
      <c r="I311" s="11"/>
      <c r="J311" s="11" t="n">
        <f aca="false">60-ROUND(14.41*LN(G311*0.3048),1)</f>
        <v>40.7</v>
      </c>
      <c r="K311" s="12" t="n">
        <f aca="false">AVERAGE(H311,I311,J311)</f>
        <v>40.7</v>
      </c>
    </row>
    <row r="312" customFormat="false" ht="16.4" hidden="false" customHeight="false" outlineLevel="0" collapsed="false">
      <c r="A312" s="8"/>
      <c r="B312" s="13" t="n">
        <v>37072</v>
      </c>
      <c r="C312" s="10"/>
      <c r="D312" s="10"/>
      <c r="E312" s="10"/>
      <c r="F312" s="10"/>
      <c r="G312" s="10" t="n">
        <v>16</v>
      </c>
      <c r="H312" s="11"/>
      <c r="I312" s="11"/>
      <c r="J312" s="11" t="n">
        <f aca="false">60-ROUND(14.41*LN(G312*0.3048),1)</f>
        <v>37.2</v>
      </c>
      <c r="K312" s="12" t="n">
        <f aca="false">AVERAGE(H312,I312,J312)</f>
        <v>37.2</v>
      </c>
    </row>
    <row r="313" customFormat="false" ht="16.4" hidden="false" customHeight="false" outlineLevel="0" collapsed="false">
      <c r="A313" s="8"/>
      <c r="B313" s="13" t="n">
        <v>37077</v>
      </c>
      <c r="C313" s="10"/>
      <c r="D313" s="10"/>
      <c r="E313" s="10"/>
      <c r="F313" s="10"/>
      <c r="G313" s="10" t="n">
        <v>11</v>
      </c>
      <c r="H313" s="11"/>
      <c r="I313" s="11"/>
      <c r="J313" s="11" t="n">
        <f aca="false">60-ROUND(14.41*LN(G313*0.3048),1)</f>
        <v>42.6</v>
      </c>
      <c r="K313" s="12" t="n">
        <f aca="false">AVERAGE(H313,I313,J313)</f>
        <v>42.6</v>
      </c>
    </row>
    <row r="314" customFormat="false" ht="16.4" hidden="false" customHeight="false" outlineLevel="0" collapsed="false">
      <c r="A314" s="8"/>
      <c r="B314" s="13" t="n">
        <v>37079</v>
      </c>
      <c r="C314" s="10"/>
      <c r="D314" s="10"/>
      <c r="E314" s="10"/>
      <c r="F314" s="10"/>
      <c r="G314" s="10" t="n">
        <v>13</v>
      </c>
      <c r="H314" s="11"/>
      <c r="I314" s="11"/>
      <c r="J314" s="11" t="n">
        <f aca="false">60-ROUND(14.41*LN(G314*0.3048),1)</f>
        <v>40.2</v>
      </c>
      <c r="K314" s="12" t="n">
        <f aca="false">AVERAGE(H314,I314,J314)</f>
        <v>40.2</v>
      </c>
    </row>
    <row r="315" customFormat="false" ht="16.4" hidden="false" customHeight="false" outlineLevel="0" collapsed="false">
      <c r="A315" s="8"/>
      <c r="B315" s="13" t="n">
        <v>37080</v>
      </c>
      <c r="C315" s="10"/>
      <c r="D315" s="10"/>
      <c r="E315" s="10"/>
      <c r="F315" s="10"/>
      <c r="G315" s="10" t="n">
        <v>10.5</v>
      </c>
      <c r="H315" s="11"/>
      <c r="I315" s="11"/>
      <c r="J315" s="11" t="n">
        <f aca="false">60-ROUND(14.41*LN(G315*0.3048),1)</f>
        <v>43.2</v>
      </c>
      <c r="K315" s="12" t="n">
        <f aca="false">AVERAGE(H315,I315,J315)</f>
        <v>43.2</v>
      </c>
    </row>
    <row r="316" customFormat="false" ht="16.4" hidden="false" customHeight="false" outlineLevel="0" collapsed="false">
      <c r="A316" s="8"/>
      <c r="B316" s="13" t="n">
        <v>37086</v>
      </c>
      <c r="C316" s="10"/>
      <c r="D316" s="10"/>
      <c r="E316" s="10"/>
      <c r="F316" s="10"/>
      <c r="G316" s="10" t="n">
        <v>12</v>
      </c>
      <c r="H316" s="11"/>
      <c r="I316" s="11"/>
      <c r="J316" s="11" t="n">
        <f aca="false">60-ROUND(14.41*LN(G316*0.3048),1)</f>
        <v>41.3</v>
      </c>
      <c r="K316" s="12" t="n">
        <f aca="false">AVERAGE(H316,I316,J316)</f>
        <v>41.3</v>
      </c>
    </row>
    <row r="317" customFormat="false" ht="16.4" hidden="false" customHeight="false" outlineLevel="0" collapsed="false">
      <c r="A317" s="8"/>
      <c r="B317" s="13" t="n">
        <v>37087</v>
      </c>
      <c r="C317" s="10"/>
      <c r="D317" s="10"/>
      <c r="E317" s="10"/>
      <c r="F317" s="10"/>
      <c r="G317" s="10" t="n">
        <v>9.5</v>
      </c>
      <c r="H317" s="11"/>
      <c r="I317" s="11"/>
      <c r="J317" s="11" t="n">
        <f aca="false">60-ROUND(14.41*LN(G317*0.3048),1)</f>
        <v>44.7</v>
      </c>
      <c r="K317" s="12" t="n">
        <f aca="false">AVERAGE(H317,I317,J317)</f>
        <v>44.7</v>
      </c>
    </row>
    <row r="318" customFormat="false" ht="16.4" hidden="false" customHeight="false" outlineLevel="0" collapsed="false">
      <c r="A318" s="8"/>
      <c r="B318" s="13" t="n">
        <v>37093</v>
      </c>
      <c r="C318" s="10"/>
      <c r="D318" s="10"/>
      <c r="E318" s="10"/>
      <c r="F318" s="10"/>
      <c r="G318" s="10" t="n">
        <v>10.5</v>
      </c>
      <c r="H318" s="11"/>
      <c r="I318" s="11"/>
      <c r="J318" s="11" t="n">
        <f aca="false">60-ROUND(14.41*LN(G318*0.3048),1)</f>
        <v>43.2</v>
      </c>
      <c r="K318" s="12" t="n">
        <f aca="false">AVERAGE(H318,I318,J318)</f>
        <v>43.2</v>
      </c>
    </row>
    <row r="319" customFormat="false" ht="16.4" hidden="false" customHeight="false" outlineLevel="0" collapsed="false">
      <c r="A319" s="8"/>
      <c r="B319" s="13" t="n">
        <v>37094</v>
      </c>
      <c r="C319" s="10"/>
      <c r="D319" s="10"/>
      <c r="E319" s="10"/>
      <c r="F319" s="10"/>
      <c r="G319" s="10" t="n">
        <v>11</v>
      </c>
      <c r="H319" s="11"/>
      <c r="I319" s="11"/>
      <c r="J319" s="11" t="n">
        <f aca="false">60-ROUND(14.41*LN(G319*0.3048),1)</f>
        <v>42.6</v>
      </c>
      <c r="K319" s="12" t="n">
        <f aca="false">AVERAGE(H319,I319,J319)</f>
        <v>42.6</v>
      </c>
    </row>
    <row r="320" customFormat="false" ht="16.4" hidden="false" customHeight="false" outlineLevel="0" collapsed="false">
      <c r="A320" s="8"/>
      <c r="B320" s="13" t="n">
        <v>37108</v>
      </c>
      <c r="C320" s="10"/>
      <c r="D320" s="10"/>
      <c r="E320" s="10"/>
      <c r="F320" s="10"/>
      <c r="G320" s="10" t="n">
        <v>10.5</v>
      </c>
      <c r="H320" s="11"/>
      <c r="I320" s="11"/>
      <c r="J320" s="11" t="n">
        <f aca="false">60-ROUND(14.41*LN(G320*0.3048),1)</f>
        <v>43.2</v>
      </c>
      <c r="K320" s="12" t="n">
        <f aca="false">AVERAGE(H320,I320,J320)</f>
        <v>43.2</v>
      </c>
    </row>
    <row r="321" customFormat="false" ht="16.4" hidden="false" customHeight="false" outlineLevel="0" collapsed="false">
      <c r="A321" s="8"/>
      <c r="B321" s="13" t="n">
        <v>37115</v>
      </c>
      <c r="C321" s="10"/>
      <c r="D321" s="10"/>
      <c r="E321" s="10"/>
      <c r="F321" s="10"/>
      <c r="G321" s="10" t="n">
        <v>9</v>
      </c>
      <c r="H321" s="11"/>
      <c r="I321" s="11"/>
      <c r="J321" s="11" t="n">
        <f aca="false">60-ROUND(14.41*LN(G321*0.3048),1)</f>
        <v>45.5</v>
      </c>
      <c r="K321" s="12" t="n">
        <f aca="false">AVERAGE(H321,I321,J321)</f>
        <v>45.5</v>
      </c>
    </row>
    <row r="322" customFormat="false" ht="16.4" hidden="false" customHeight="false" outlineLevel="0" collapsed="false">
      <c r="A322" s="8"/>
      <c r="B322" s="13" t="n">
        <v>37118</v>
      </c>
      <c r="C322" s="10"/>
      <c r="D322" s="10"/>
      <c r="E322" s="10"/>
      <c r="F322" s="10"/>
      <c r="G322" s="10" t="n">
        <v>10</v>
      </c>
      <c r="H322" s="11"/>
      <c r="I322" s="11"/>
      <c r="J322" s="11" t="n">
        <f aca="false">60-ROUND(14.41*LN(G322*0.3048),1)</f>
        <v>43.9</v>
      </c>
      <c r="K322" s="12" t="n">
        <f aca="false">AVERAGE(H322,I322,J322)</f>
        <v>43.9</v>
      </c>
    </row>
    <row r="323" customFormat="false" ht="16.4" hidden="false" customHeight="false" outlineLevel="0" collapsed="false">
      <c r="A323" s="8"/>
      <c r="B323" s="13" t="n">
        <v>37121</v>
      </c>
      <c r="C323" s="10"/>
      <c r="D323" s="10"/>
      <c r="E323" s="10"/>
      <c r="F323" s="10"/>
      <c r="G323" s="10" t="n">
        <v>8</v>
      </c>
      <c r="H323" s="11"/>
      <c r="I323" s="11"/>
      <c r="J323" s="11" t="n">
        <f aca="false">60-ROUND(14.41*LN(G323*0.3048),1)</f>
        <v>47.2</v>
      </c>
      <c r="K323" s="12" t="n">
        <f aca="false">AVERAGE(H323,I323,J323)</f>
        <v>47.2</v>
      </c>
    </row>
    <row r="324" customFormat="false" ht="16.4" hidden="false" customHeight="false" outlineLevel="0" collapsed="false">
      <c r="A324" s="8"/>
      <c r="B324" s="13" t="n">
        <v>37123</v>
      </c>
      <c r="C324" s="10"/>
      <c r="D324" s="10"/>
      <c r="E324" s="10"/>
      <c r="F324" s="10"/>
      <c r="G324" s="10" t="n">
        <v>7.5</v>
      </c>
      <c r="H324" s="11"/>
      <c r="I324" s="11"/>
      <c r="J324" s="11" t="n">
        <f aca="false">60-ROUND(14.41*LN(G324*0.3048),1)</f>
        <v>48.1</v>
      </c>
      <c r="K324" s="12" t="n">
        <f aca="false">AVERAGE(H324,I324,J324)</f>
        <v>48.1</v>
      </c>
    </row>
    <row r="325" customFormat="false" ht="16.4" hidden="false" customHeight="false" outlineLevel="0" collapsed="false">
      <c r="A325" s="8"/>
      <c r="B325" s="13" t="n">
        <v>37129</v>
      </c>
      <c r="C325" s="10"/>
      <c r="D325" s="10"/>
      <c r="E325" s="10"/>
      <c r="F325" s="10"/>
      <c r="G325" s="10" t="n">
        <v>6.5</v>
      </c>
      <c r="H325" s="11"/>
      <c r="I325" s="11"/>
      <c r="J325" s="11" t="n">
        <f aca="false">60-ROUND(14.41*LN(G325*0.3048),1)</f>
        <v>50.1</v>
      </c>
      <c r="K325" s="12" t="n">
        <f aca="false">AVERAGE(H325,I325,J325)</f>
        <v>50.1</v>
      </c>
    </row>
    <row r="326" customFormat="false" ht="16.4" hidden="false" customHeight="false" outlineLevel="0" collapsed="false">
      <c r="A326" s="8"/>
      <c r="B326" s="13" t="n">
        <v>37137</v>
      </c>
      <c r="C326" s="10"/>
      <c r="D326" s="10"/>
      <c r="E326" s="10"/>
      <c r="F326" s="10"/>
      <c r="G326" s="10" t="n">
        <v>6.5</v>
      </c>
      <c r="H326" s="11"/>
      <c r="I326" s="11"/>
      <c r="J326" s="11" t="n">
        <f aca="false">60-ROUND(14.41*LN(G326*0.3048),1)</f>
        <v>50.1</v>
      </c>
      <c r="K326" s="12" t="n">
        <f aca="false">AVERAGE(H326,I326,J326)</f>
        <v>50.1</v>
      </c>
    </row>
    <row r="327" customFormat="false" ht="16.4" hidden="false" customHeight="false" outlineLevel="0" collapsed="false">
      <c r="A327" s="8"/>
      <c r="B327" s="13" t="n">
        <v>37144</v>
      </c>
      <c r="C327" s="10"/>
      <c r="D327" s="10"/>
      <c r="E327" s="10"/>
      <c r="F327" s="10"/>
      <c r="G327" s="10" t="n">
        <v>9.5</v>
      </c>
      <c r="H327" s="11"/>
      <c r="I327" s="11"/>
      <c r="J327" s="11" t="n">
        <f aca="false">60-ROUND(14.41*LN(G327*0.3048),1)</f>
        <v>44.7</v>
      </c>
      <c r="K327" s="12" t="n">
        <f aca="false">AVERAGE(H327,I327,J327)</f>
        <v>44.7</v>
      </c>
    </row>
    <row r="328" customFormat="false" ht="16.4" hidden="false" customHeight="false" outlineLevel="0" collapsed="false">
      <c r="A328" s="8"/>
      <c r="B328" s="13" t="n">
        <v>37147</v>
      </c>
      <c r="C328" s="10"/>
      <c r="D328" s="10"/>
      <c r="E328" s="10"/>
      <c r="F328" s="10"/>
      <c r="G328" s="10" t="n">
        <v>8</v>
      </c>
      <c r="H328" s="11"/>
      <c r="I328" s="11"/>
      <c r="J328" s="11" t="n">
        <f aca="false">60-ROUND(14.41*LN(G328*0.3048),1)</f>
        <v>47.2</v>
      </c>
      <c r="K328" s="12" t="n">
        <f aca="false">AVERAGE(H328,I328,J328)</f>
        <v>47.2</v>
      </c>
    </row>
    <row r="329" customFormat="false" ht="16.4" hidden="false" customHeight="false" outlineLevel="0" collapsed="false">
      <c r="A329" s="8"/>
      <c r="B329" s="13" t="n">
        <v>37150</v>
      </c>
      <c r="C329" s="10"/>
      <c r="D329" s="10"/>
      <c r="E329" s="10"/>
      <c r="F329" s="10"/>
      <c r="G329" s="10" t="n">
        <v>5.5</v>
      </c>
      <c r="H329" s="11"/>
      <c r="I329" s="11"/>
      <c r="J329" s="11" t="n">
        <f aca="false">60-ROUND(14.41*LN(G329*0.3048),1)</f>
        <v>52.6</v>
      </c>
      <c r="K329" s="12" t="n">
        <f aca="false">AVERAGE(H329,I329,J329)</f>
        <v>52.6</v>
      </c>
    </row>
    <row r="330" customFormat="false" ht="16.4" hidden="false" customHeight="false" outlineLevel="0" collapsed="false">
      <c r="A330" s="8"/>
      <c r="B330" s="13" t="n">
        <v>37395</v>
      </c>
      <c r="C330" s="10"/>
      <c r="D330" s="10"/>
      <c r="E330" s="10"/>
      <c r="F330" s="10"/>
      <c r="G330" s="10" t="n">
        <v>10</v>
      </c>
      <c r="H330" s="11"/>
      <c r="I330" s="11"/>
      <c r="J330" s="11" t="n">
        <f aca="false">60-ROUND(14.41*LN(G330*0.3048),1)</f>
        <v>43.9</v>
      </c>
      <c r="K330" s="12" t="n">
        <f aca="false">AVERAGE(H330,I330,J330)</f>
        <v>43.9</v>
      </c>
    </row>
    <row r="331" customFormat="false" ht="16.4" hidden="false" customHeight="false" outlineLevel="0" collapsed="false">
      <c r="A331" s="8"/>
      <c r="B331" s="13" t="n">
        <v>37403</v>
      </c>
      <c r="C331" s="10"/>
      <c r="D331" s="10"/>
      <c r="E331" s="10"/>
      <c r="F331" s="10"/>
      <c r="G331" s="10" t="n">
        <v>10</v>
      </c>
      <c r="H331" s="11"/>
      <c r="I331" s="11"/>
      <c r="J331" s="11" t="n">
        <f aca="false">60-ROUND(14.41*LN(G331*0.3048),1)</f>
        <v>43.9</v>
      </c>
      <c r="K331" s="12" t="n">
        <f aca="false">AVERAGE(H331,I331,J331)</f>
        <v>43.9</v>
      </c>
    </row>
    <row r="332" customFormat="false" ht="16.4" hidden="false" customHeight="false" outlineLevel="0" collapsed="false">
      <c r="A332" s="8"/>
      <c r="B332" s="13" t="n">
        <v>37407</v>
      </c>
      <c r="C332" s="10"/>
      <c r="D332" s="10"/>
      <c r="E332" s="10"/>
      <c r="F332" s="10"/>
      <c r="G332" s="10" t="n">
        <v>12</v>
      </c>
      <c r="H332" s="11"/>
      <c r="I332" s="11"/>
      <c r="J332" s="11" t="n">
        <f aca="false">60-ROUND(14.41*LN(G332*0.3048),1)</f>
        <v>41.3</v>
      </c>
      <c r="K332" s="12" t="n">
        <f aca="false">AVERAGE(H332,I332,J332)</f>
        <v>41.3</v>
      </c>
    </row>
    <row r="333" customFormat="false" ht="16.4" hidden="false" customHeight="false" outlineLevel="0" collapsed="false">
      <c r="A333" s="8"/>
      <c r="B333" s="13" t="n">
        <v>37417</v>
      </c>
      <c r="C333" s="10"/>
      <c r="D333" s="10"/>
      <c r="E333" s="10"/>
      <c r="F333" s="10"/>
      <c r="G333" s="10" t="n">
        <v>13</v>
      </c>
      <c r="H333" s="11"/>
      <c r="I333" s="11"/>
      <c r="J333" s="11" t="n">
        <f aca="false">60-ROUND(14.41*LN(G333*0.3048),1)</f>
        <v>40.2</v>
      </c>
      <c r="K333" s="12" t="n">
        <f aca="false">AVERAGE(H333,I333,J333)</f>
        <v>40.2</v>
      </c>
    </row>
    <row r="334" customFormat="false" ht="16.4" hidden="false" customHeight="false" outlineLevel="0" collapsed="false">
      <c r="A334" s="8"/>
      <c r="B334" s="13" t="n">
        <v>37418</v>
      </c>
      <c r="C334" s="10"/>
      <c r="D334" s="10"/>
      <c r="E334" s="10"/>
      <c r="F334" s="10"/>
      <c r="G334" s="10" t="n">
        <v>15.5</v>
      </c>
      <c r="H334" s="11"/>
      <c r="I334" s="11"/>
      <c r="J334" s="11" t="n">
        <f aca="false">60-ROUND(14.41*LN(G334*0.3048),1)</f>
        <v>37.6</v>
      </c>
      <c r="K334" s="12" t="n">
        <f aca="false">AVERAGE(H334,I334,J334)</f>
        <v>37.6</v>
      </c>
    </row>
    <row r="335" customFormat="false" ht="16.4" hidden="false" customHeight="false" outlineLevel="0" collapsed="false">
      <c r="A335" s="8"/>
      <c r="B335" s="13" t="n">
        <v>37422</v>
      </c>
      <c r="C335" s="10"/>
      <c r="D335" s="10"/>
      <c r="E335" s="10"/>
      <c r="F335" s="10"/>
      <c r="G335" s="10" t="n">
        <v>16</v>
      </c>
      <c r="H335" s="11"/>
      <c r="I335" s="11"/>
      <c r="J335" s="11" t="n">
        <f aca="false">60-ROUND(14.41*LN(G335*0.3048),1)</f>
        <v>37.2</v>
      </c>
      <c r="K335" s="12" t="n">
        <f aca="false">AVERAGE(H335,I335,J335)</f>
        <v>37.2</v>
      </c>
    </row>
    <row r="336" customFormat="false" ht="16.4" hidden="false" customHeight="false" outlineLevel="0" collapsed="false">
      <c r="A336" s="8"/>
      <c r="B336" s="13" t="n">
        <v>37430</v>
      </c>
      <c r="C336" s="10"/>
      <c r="D336" s="10"/>
      <c r="E336" s="10"/>
      <c r="F336" s="10"/>
      <c r="G336" s="10" t="n">
        <v>11.5</v>
      </c>
      <c r="H336" s="11"/>
      <c r="I336" s="11"/>
      <c r="J336" s="11" t="n">
        <f aca="false">60-ROUND(14.41*LN(G336*0.3048),1)</f>
        <v>41.9</v>
      </c>
      <c r="K336" s="12" t="n">
        <f aca="false">AVERAGE(H336,I336,J336)</f>
        <v>41.9</v>
      </c>
    </row>
    <row r="337" customFormat="false" ht="16.4" hidden="false" customHeight="false" outlineLevel="0" collapsed="false">
      <c r="A337" s="8"/>
      <c r="B337" s="13" t="n">
        <v>37435</v>
      </c>
      <c r="C337" s="10"/>
      <c r="D337" s="10"/>
      <c r="E337" s="10"/>
      <c r="F337" s="10"/>
      <c r="G337" s="10" t="n">
        <v>13.5</v>
      </c>
      <c r="H337" s="11"/>
      <c r="I337" s="11"/>
      <c r="J337" s="11" t="n">
        <f aca="false">60-ROUND(14.41*LN(G337*0.3048),1)</f>
        <v>39.6</v>
      </c>
      <c r="K337" s="12" t="n">
        <f aca="false">AVERAGE(H337,I337,J337)</f>
        <v>39.6</v>
      </c>
    </row>
    <row r="338" customFormat="false" ht="16.4" hidden="false" customHeight="false" outlineLevel="0" collapsed="false">
      <c r="A338" s="8"/>
      <c r="B338" s="13" t="n">
        <v>37436</v>
      </c>
      <c r="C338" s="10"/>
      <c r="D338" s="10"/>
      <c r="E338" s="10"/>
      <c r="F338" s="10"/>
      <c r="G338" s="10" t="n">
        <v>13.5</v>
      </c>
      <c r="H338" s="11"/>
      <c r="I338" s="11"/>
      <c r="J338" s="11" t="n">
        <f aca="false">60-ROUND(14.41*LN(G338*0.3048),1)</f>
        <v>39.6</v>
      </c>
      <c r="K338" s="12" t="n">
        <f aca="false">AVERAGE(H338,I338,J338)</f>
        <v>39.6</v>
      </c>
    </row>
    <row r="339" customFormat="false" ht="16.4" hidden="false" customHeight="false" outlineLevel="0" collapsed="false">
      <c r="A339" s="8"/>
      <c r="B339" s="13" t="n">
        <v>37441</v>
      </c>
      <c r="C339" s="10"/>
      <c r="D339" s="10"/>
      <c r="E339" s="10"/>
      <c r="F339" s="10"/>
      <c r="G339" s="10" t="n">
        <v>12.5</v>
      </c>
      <c r="H339" s="11"/>
      <c r="I339" s="11"/>
      <c r="J339" s="11" t="n">
        <f aca="false">60-ROUND(14.41*LN(G339*0.3048),1)</f>
        <v>40.7</v>
      </c>
      <c r="K339" s="12" t="n">
        <f aca="false">AVERAGE(H339,I339,J339)</f>
        <v>40.7</v>
      </c>
    </row>
    <row r="340" customFormat="false" ht="16.4" hidden="false" customHeight="false" outlineLevel="0" collapsed="false">
      <c r="A340" s="8"/>
      <c r="B340" s="13" t="n">
        <v>37449</v>
      </c>
      <c r="C340" s="10"/>
      <c r="D340" s="10"/>
      <c r="E340" s="10"/>
      <c r="F340" s="10"/>
      <c r="G340" s="10" t="n">
        <v>9.5</v>
      </c>
      <c r="H340" s="11"/>
      <c r="I340" s="11"/>
      <c r="J340" s="11" t="n">
        <f aca="false">60-ROUND(14.41*LN(G340*0.3048),1)</f>
        <v>44.7</v>
      </c>
      <c r="K340" s="12" t="n">
        <f aca="false">AVERAGE(H340,I340,J340)</f>
        <v>44.7</v>
      </c>
    </row>
    <row r="341" customFormat="false" ht="16.4" hidden="false" customHeight="false" outlineLevel="0" collapsed="false">
      <c r="A341" s="8"/>
      <c r="B341" s="13" t="n">
        <v>37453</v>
      </c>
      <c r="C341" s="10"/>
      <c r="D341" s="10"/>
      <c r="E341" s="10"/>
      <c r="F341" s="10"/>
      <c r="G341" s="10" t="n">
        <v>11.5</v>
      </c>
      <c r="H341" s="11"/>
      <c r="I341" s="11"/>
      <c r="J341" s="11" t="n">
        <f aca="false">60-ROUND(14.41*LN(G341*0.3048),1)</f>
        <v>41.9</v>
      </c>
      <c r="K341" s="12" t="n">
        <f aca="false">AVERAGE(H341,I341,J341)</f>
        <v>41.9</v>
      </c>
    </row>
    <row r="342" customFormat="false" ht="16.4" hidden="false" customHeight="false" outlineLevel="0" collapsed="false">
      <c r="A342" s="8"/>
      <c r="B342" s="13" t="n">
        <v>37457</v>
      </c>
      <c r="C342" s="10"/>
      <c r="D342" s="10"/>
      <c r="E342" s="10"/>
      <c r="F342" s="10"/>
      <c r="G342" s="10" t="n">
        <v>8.5</v>
      </c>
      <c r="H342" s="11"/>
      <c r="I342" s="11"/>
      <c r="J342" s="11" t="n">
        <f aca="false">60-ROUND(14.41*LN(G342*0.3048),1)</f>
        <v>46.3</v>
      </c>
      <c r="K342" s="12" t="n">
        <f aca="false">AVERAGE(H342,I342,J342)</f>
        <v>46.3</v>
      </c>
    </row>
    <row r="343" customFormat="false" ht="16.4" hidden="false" customHeight="false" outlineLevel="0" collapsed="false">
      <c r="A343" s="8"/>
      <c r="B343" s="13" t="n">
        <v>37466</v>
      </c>
      <c r="C343" s="10"/>
      <c r="D343" s="10"/>
      <c r="E343" s="10"/>
      <c r="F343" s="10"/>
      <c r="G343" s="10" t="n">
        <v>8</v>
      </c>
      <c r="H343" s="11"/>
      <c r="I343" s="11"/>
      <c r="J343" s="11" t="n">
        <f aca="false">60-ROUND(14.41*LN(G343*0.3048),1)</f>
        <v>47.2</v>
      </c>
      <c r="K343" s="12" t="n">
        <f aca="false">AVERAGE(H343,I343,J343)</f>
        <v>47.2</v>
      </c>
    </row>
    <row r="344" customFormat="false" ht="16.4" hidden="false" customHeight="false" outlineLevel="0" collapsed="false">
      <c r="A344" s="8"/>
      <c r="B344" s="13" t="n">
        <v>37470</v>
      </c>
      <c r="C344" s="10"/>
      <c r="D344" s="10"/>
      <c r="E344" s="10"/>
      <c r="F344" s="10"/>
      <c r="G344" s="10" t="n">
        <v>8.5</v>
      </c>
      <c r="H344" s="11"/>
      <c r="I344" s="11"/>
      <c r="J344" s="11" t="n">
        <f aca="false">60-ROUND(14.41*LN(G344*0.3048),1)</f>
        <v>46.3</v>
      </c>
      <c r="K344" s="12" t="n">
        <f aca="false">AVERAGE(H344,I344,J344)</f>
        <v>46.3</v>
      </c>
    </row>
    <row r="345" customFormat="false" ht="16.4" hidden="false" customHeight="false" outlineLevel="0" collapsed="false">
      <c r="A345" s="8"/>
      <c r="B345" s="13" t="n">
        <v>37472</v>
      </c>
      <c r="C345" s="10"/>
      <c r="D345" s="10"/>
      <c r="E345" s="10"/>
      <c r="F345" s="10"/>
      <c r="G345" s="10" t="n">
        <v>8</v>
      </c>
      <c r="H345" s="11"/>
      <c r="I345" s="11"/>
      <c r="J345" s="11" t="n">
        <f aca="false">60-ROUND(14.41*LN(G345*0.3048),1)</f>
        <v>47.2</v>
      </c>
      <c r="K345" s="12" t="n">
        <f aca="false">AVERAGE(H345,I345,J345)</f>
        <v>47.2</v>
      </c>
    </row>
    <row r="346" customFormat="false" ht="16.4" hidden="false" customHeight="false" outlineLevel="0" collapsed="false">
      <c r="A346" s="8"/>
      <c r="B346" s="13" t="n">
        <v>37479</v>
      </c>
      <c r="C346" s="10"/>
      <c r="D346" s="10"/>
      <c r="E346" s="10"/>
      <c r="F346" s="10"/>
      <c r="G346" s="10" t="n">
        <v>8</v>
      </c>
      <c r="H346" s="11"/>
      <c r="I346" s="11"/>
      <c r="J346" s="11" t="n">
        <f aca="false">60-ROUND(14.41*LN(G346*0.3048),1)</f>
        <v>47.2</v>
      </c>
      <c r="K346" s="12" t="n">
        <f aca="false">AVERAGE(H346,I346,J346)</f>
        <v>47.2</v>
      </c>
    </row>
    <row r="347" customFormat="false" ht="16.4" hidden="false" customHeight="false" outlineLevel="0" collapsed="false">
      <c r="A347" s="8"/>
      <c r="B347" s="13" t="n">
        <v>37488</v>
      </c>
      <c r="C347" s="10"/>
      <c r="D347" s="10"/>
      <c r="E347" s="10"/>
      <c r="F347" s="10"/>
      <c r="G347" s="10" t="n">
        <v>7</v>
      </c>
      <c r="H347" s="11"/>
      <c r="I347" s="11"/>
      <c r="J347" s="11" t="n">
        <f aca="false">60-ROUND(14.41*LN(G347*0.3048),1)</f>
        <v>49.1</v>
      </c>
      <c r="K347" s="12" t="n">
        <f aca="false">AVERAGE(H347,I347,J347)</f>
        <v>49.1</v>
      </c>
    </row>
    <row r="348" customFormat="false" ht="16.4" hidden="false" customHeight="false" outlineLevel="0" collapsed="false">
      <c r="A348" s="8"/>
      <c r="B348" s="13" t="n">
        <v>37492</v>
      </c>
      <c r="C348" s="10"/>
      <c r="D348" s="10"/>
      <c r="E348" s="10"/>
      <c r="F348" s="10"/>
      <c r="G348" s="10" t="n">
        <v>8</v>
      </c>
      <c r="H348" s="11"/>
      <c r="I348" s="11"/>
      <c r="J348" s="11" t="n">
        <f aca="false">60-ROUND(14.41*LN(G348*0.3048),1)</f>
        <v>47.2</v>
      </c>
      <c r="K348" s="12" t="n">
        <f aca="false">AVERAGE(H348,I348,J348)</f>
        <v>47.2</v>
      </c>
    </row>
    <row r="349" customFormat="false" ht="16.4" hidden="false" customHeight="false" outlineLevel="0" collapsed="false">
      <c r="A349" s="8"/>
      <c r="B349" s="13" t="n">
        <v>37493</v>
      </c>
      <c r="C349" s="10"/>
      <c r="D349" s="10"/>
      <c r="E349" s="10"/>
      <c r="F349" s="10"/>
      <c r="G349" s="10" t="n">
        <v>8.5</v>
      </c>
      <c r="H349" s="11"/>
      <c r="I349" s="11"/>
      <c r="J349" s="11" t="n">
        <f aca="false">60-ROUND(14.41*LN(G349*0.3048),1)</f>
        <v>46.3</v>
      </c>
      <c r="K349" s="12" t="n">
        <f aca="false">AVERAGE(H349,I349,J349)</f>
        <v>46.3</v>
      </c>
    </row>
    <row r="350" customFormat="false" ht="16.4" hidden="false" customHeight="false" outlineLevel="0" collapsed="false">
      <c r="A350" s="8"/>
      <c r="B350" s="13" t="n">
        <v>37495</v>
      </c>
      <c r="C350" s="10"/>
      <c r="D350" s="10"/>
      <c r="E350" s="10"/>
      <c r="F350" s="10"/>
      <c r="G350" s="10" t="n">
        <v>8</v>
      </c>
      <c r="H350" s="11"/>
      <c r="I350" s="11"/>
      <c r="J350" s="11" t="n">
        <f aca="false">60-ROUND(14.41*LN(G350*0.3048),1)</f>
        <v>47.2</v>
      </c>
      <c r="K350" s="12" t="n">
        <f aca="false">AVERAGE(H350,I350,J350)</f>
        <v>47.2</v>
      </c>
    </row>
    <row r="351" customFormat="false" ht="16.4" hidden="false" customHeight="false" outlineLevel="0" collapsed="false">
      <c r="A351" s="8"/>
      <c r="B351" s="13" t="n">
        <v>37508</v>
      </c>
      <c r="C351" s="10"/>
      <c r="D351" s="10"/>
      <c r="E351" s="10"/>
      <c r="F351" s="10"/>
      <c r="G351" s="10" t="n">
        <v>8</v>
      </c>
      <c r="H351" s="11"/>
      <c r="I351" s="11"/>
      <c r="J351" s="11" t="n">
        <f aca="false">60-ROUND(14.41*LN(G351*0.3048),1)</f>
        <v>47.2</v>
      </c>
      <c r="K351" s="12" t="n">
        <f aca="false">AVERAGE(H351,I351,J351)</f>
        <v>47.2</v>
      </c>
    </row>
    <row r="352" customFormat="false" ht="16.4" hidden="false" customHeight="false" outlineLevel="0" collapsed="false">
      <c r="A352" s="8"/>
      <c r="B352" s="13" t="n">
        <v>37766</v>
      </c>
      <c r="C352" s="10"/>
      <c r="D352" s="10"/>
      <c r="E352" s="10"/>
      <c r="F352" s="10"/>
      <c r="G352" s="10" t="n">
        <v>9.5</v>
      </c>
      <c r="H352" s="11"/>
      <c r="I352" s="11"/>
      <c r="J352" s="11" t="n">
        <f aca="false">60-ROUND(14.41*LN(G352*0.3048),1)</f>
        <v>44.7</v>
      </c>
      <c r="K352" s="12" t="n">
        <f aca="false">AVERAGE(H352,I352,J352)</f>
        <v>44.7</v>
      </c>
    </row>
    <row r="353" customFormat="false" ht="16.4" hidden="false" customHeight="false" outlineLevel="0" collapsed="false">
      <c r="A353" s="8"/>
      <c r="B353" s="13" t="n">
        <v>37772</v>
      </c>
      <c r="C353" s="10"/>
      <c r="D353" s="10"/>
      <c r="E353" s="10"/>
      <c r="F353" s="10"/>
      <c r="G353" s="10" t="n">
        <v>12.5</v>
      </c>
      <c r="H353" s="11"/>
      <c r="I353" s="11"/>
      <c r="J353" s="11" t="n">
        <f aca="false">60-ROUND(14.41*LN(G353*0.3048),1)</f>
        <v>40.7</v>
      </c>
      <c r="K353" s="12" t="n">
        <f aca="false">AVERAGE(H353,I353,J353)</f>
        <v>40.7</v>
      </c>
    </row>
    <row r="354" customFormat="false" ht="16.4" hidden="false" customHeight="false" outlineLevel="0" collapsed="false">
      <c r="A354" s="8"/>
      <c r="B354" s="13" t="n">
        <v>37774</v>
      </c>
      <c r="C354" s="10"/>
      <c r="D354" s="10"/>
      <c r="E354" s="10"/>
      <c r="F354" s="10"/>
      <c r="G354" s="10" t="n">
        <v>11</v>
      </c>
      <c r="H354" s="11"/>
      <c r="I354" s="11"/>
      <c r="J354" s="11" t="n">
        <f aca="false">60-ROUND(14.41*LN(G354*0.3048),1)</f>
        <v>42.6</v>
      </c>
      <c r="K354" s="12" t="n">
        <f aca="false">AVERAGE(H354,I354,J354)</f>
        <v>42.6</v>
      </c>
    </row>
    <row r="355" customFormat="false" ht="16.4" hidden="false" customHeight="false" outlineLevel="0" collapsed="false">
      <c r="A355" s="8"/>
      <c r="B355" s="13" t="n">
        <v>37781</v>
      </c>
      <c r="C355" s="10"/>
      <c r="D355" s="10"/>
      <c r="E355" s="10"/>
      <c r="F355" s="10"/>
      <c r="G355" s="10" t="n">
        <v>14</v>
      </c>
      <c r="H355" s="11"/>
      <c r="I355" s="11"/>
      <c r="J355" s="11" t="n">
        <f aca="false">60-ROUND(14.41*LN(G355*0.3048),1)</f>
        <v>39.1</v>
      </c>
      <c r="K355" s="12" t="n">
        <f aca="false">AVERAGE(H355,I355,J355)</f>
        <v>39.1</v>
      </c>
    </row>
    <row r="356" customFormat="false" ht="16.4" hidden="false" customHeight="false" outlineLevel="0" collapsed="false">
      <c r="A356" s="8"/>
      <c r="B356" s="13" t="n">
        <v>37784</v>
      </c>
      <c r="C356" s="10"/>
      <c r="D356" s="10"/>
      <c r="E356" s="10"/>
      <c r="F356" s="10"/>
      <c r="G356" s="10" t="n">
        <v>11</v>
      </c>
      <c r="H356" s="11"/>
      <c r="I356" s="11"/>
      <c r="J356" s="11" t="n">
        <f aca="false">60-ROUND(14.41*LN(G356*0.3048),1)</f>
        <v>42.6</v>
      </c>
      <c r="K356" s="12" t="n">
        <f aca="false">AVERAGE(H356,I356,J356)</f>
        <v>42.6</v>
      </c>
    </row>
    <row r="357" customFormat="false" ht="16.4" hidden="false" customHeight="false" outlineLevel="0" collapsed="false">
      <c r="A357" s="8"/>
      <c r="B357" s="13" t="n">
        <v>37785</v>
      </c>
      <c r="C357" s="10"/>
      <c r="D357" s="10"/>
      <c r="E357" s="10"/>
      <c r="F357" s="10"/>
      <c r="G357" s="10" t="n">
        <v>12</v>
      </c>
      <c r="H357" s="11"/>
      <c r="I357" s="11"/>
      <c r="J357" s="11" t="n">
        <f aca="false">60-ROUND(14.41*LN(G357*0.3048),1)</f>
        <v>41.3</v>
      </c>
      <c r="K357" s="12" t="n">
        <f aca="false">AVERAGE(H357,I357,J357)</f>
        <v>41.3</v>
      </c>
    </row>
    <row r="358" customFormat="false" ht="16.4" hidden="false" customHeight="false" outlineLevel="0" collapsed="false">
      <c r="A358" s="8"/>
      <c r="B358" s="13" t="n">
        <v>37787</v>
      </c>
      <c r="C358" s="10"/>
      <c r="D358" s="10"/>
      <c r="E358" s="10"/>
      <c r="F358" s="10"/>
      <c r="G358" s="10" t="n">
        <v>10.5</v>
      </c>
      <c r="H358" s="11"/>
      <c r="I358" s="11"/>
      <c r="J358" s="11" t="n">
        <f aca="false">60-ROUND(14.41*LN(G358*0.3048),1)</f>
        <v>43.2</v>
      </c>
      <c r="K358" s="12" t="n">
        <f aca="false">AVERAGE(H358,I358,J358)</f>
        <v>43.2</v>
      </c>
    </row>
    <row r="359" customFormat="false" ht="16.4" hidden="false" customHeight="false" outlineLevel="0" collapsed="false">
      <c r="A359" s="8"/>
      <c r="B359" s="13" t="n">
        <v>37789</v>
      </c>
      <c r="C359" s="10"/>
      <c r="D359" s="10"/>
      <c r="E359" s="10"/>
      <c r="F359" s="10"/>
      <c r="G359" s="10" t="n">
        <v>13</v>
      </c>
      <c r="H359" s="11"/>
      <c r="I359" s="11"/>
      <c r="J359" s="11" t="n">
        <f aca="false">60-ROUND(14.41*LN(G359*0.3048),1)</f>
        <v>40.2</v>
      </c>
      <c r="K359" s="12" t="n">
        <f aca="false">AVERAGE(H359,I359,J359)</f>
        <v>40.2</v>
      </c>
    </row>
    <row r="360" customFormat="false" ht="16.4" hidden="false" customHeight="false" outlineLevel="0" collapsed="false">
      <c r="A360" s="8"/>
      <c r="B360" s="13" t="n">
        <v>37791</v>
      </c>
      <c r="C360" s="10"/>
      <c r="D360" s="10"/>
      <c r="E360" s="10"/>
      <c r="F360" s="10"/>
      <c r="G360" s="10" t="n">
        <v>16</v>
      </c>
      <c r="H360" s="11"/>
      <c r="I360" s="11"/>
      <c r="J360" s="11" t="n">
        <f aca="false">60-ROUND(14.41*LN(G360*0.3048),1)</f>
        <v>37.2</v>
      </c>
      <c r="K360" s="12" t="n">
        <f aca="false">AVERAGE(H360,I360,J360)</f>
        <v>37.2</v>
      </c>
    </row>
    <row r="361" customFormat="false" ht="16.4" hidden="false" customHeight="false" outlineLevel="0" collapsed="false">
      <c r="A361" s="8"/>
      <c r="B361" s="13" t="n">
        <v>37794</v>
      </c>
      <c r="C361" s="10"/>
      <c r="D361" s="10"/>
      <c r="E361" s="10"/>
      <c r="F361" s="10"/>
      <c r="G361" s="10" t="n">
        <v>15.5</v>
      </c>
      <c r="H361" s="11"/>
      <c r="I361" s="11"/>
      <c r="J361" s="11" t="n">
        <f aca="false">60-ROUND(14.41*LN(G361*0.3048),1)</f>
        <v>37.6</v>
      </c>
      <c r="K361" s="12" t="n">
        <f aca="false">AVERAGE(H361,I361,J361)</f>
        <v>37.6</v>
      </c>
    </row>
    <row r="362" customFormat="false" ht="16.4" hidden="false" customHeight="false" outlineLevel="0" collapsed="false">
      <c r="A362" s="8"/>
      <c r="B362" s="13" t="n">
        <v>37795</v>
      </c>
      <c r="C362" s="10"/>
      <c r="D362" s="10"/>
      <c r="E362" s="10"/>
      <c r="F362" s="10"/>
      <c r="G362" s="10" t="n">
        <v>11.5</v>
      </c>
      <c r="H362" s="11"/>
      <c r="I362" s="11"/>
      <c r="J362" s="11" t="n">
        <f aca="false">60-ROUND(14.41*LN(G362*0.3048),1)</f>
        <v>41.9</v>
      </c>
      <c r="K362" s="12" t="n">
        <f aca="false">AVERAGE(H362,I362,J362)</f>
        <v>41.9</v>
      </c>
    </row>
    <row r="363" customFormat="false" ht="16.4" hidden="false" customHeight="false" outlineLevel="0" collapsed="false">
      <c r="A363" s="8"/>
      <c r="B363" s="13" t="n">
        <v>37799</v>
      </c>
      <c r="C363" s="10"/>
      <c r="D363" s="10"/>
      <c r="E363" s="10"/>
      <c r="F363" s="10"/>
      <c r="G363" s="10" t="n">
        <v>10</v>
      </c>
      <c r="H363" s="11"/>
      <c r="I363" s="11"/>
      <c r="J363" s="11" t="n">
        <f aca="false">60-ROUND(14.41*LN(G363*0.3048),1)</f>
        <v>43.9</v>
      </c>
      <c r="K363" s="12" t="n">
        <f aca="false">AVERAGE(H363,I363,J363)</f>
        <v>43.9</v>
      </c>
    </row>
    <row r="364" customFormat="false" ht="16.4" hidden="false" customHeight="false" outlineLevel="0" collapsed="false">
      <c r="A364" s="8"/>
      <c r="B364" s="13" t="n">
        <v>37801</v>
      </c>
      <c r="C364" s="10"/>
      <c r="D364" s="10"/>
      <c r="E364" s="10"/>
      <c r="F364" s="10"/>
      <c r="G364" s="10" t="n">
        <v>11</v>
      </c>
      <c r="H364" s="11"/>
      <c r="I364" s="11"/>
      <c r="J364" s="11" t="n">
        <f aca="false">60-ROUND(14.41*LN(G364*0.3048),1)</f>
        <v>42.6</v>
      </c>
      <c r="K364" s="12" t="n">
        <f aca="false">AVERAGE(H364,I364,J364)</f>
        <v>42.6</v>
      </c>
    </row>
    <row r="365" customFormat="false" ht="16.4" hidden="false" customHeight="false" outlineLevel="0" collapsed="false">
      <c r="A365" s="8"/>
      <c r="B365" s="13" t="n">
        <v>37802</v>
      </c>
      <c r="C365" s="10"/>
      <c r="D365" s="10"/>
      <c r="E365" s="10"/>
      <c r="F365" s="10"/>
      <c r="G365" s="10" t="n">
        <v>10.5</v>
      </c>
      <c r="H365" s="11"/>
      <c r="I365" s="11"/>
      <c r="J365" s="11" t="n">
        <f aca="false">60-ROUND(14.41*LN(G365*0.3048),1)</f>
        <v>43.2</v>
      </c>
      <c r="K365" s="12" t="n">
        <f aca="false">AVERAGE(H365,I365,J365)</f>
        <v>43.2</v>
      </c>
    </row>
    <row r="366" customFormat="false" ht="16.4" hidden="false" customHeight="false" outlineLevel="0" collapsed="false">
      <c r="A366" s="8"/>
      <c r="B366" s="13" t="n">
        <v>37805</v>
      </c>
      <c r="C366" s="10"/>
      <c r="D366" s="10"/>
      <c r="E366" s="10"/>
      <c r="F366" s="10"/>
      <c r="G366" s="10" t="n">
        <v>11.5</v>
      </c>
      <c r="H366" s="11"/>
      <c r="I366" s="11"/>
      <c r="J366" s="11" t="n">
        <f aca="false">60-ROUND(14.41*LN(G366*0.3048),1)</f>
        <v>41.9</v>
      </c>
      <c r="K366" s="12" t="n">
        <f aca="false">AVERAGE(H366,I366,J366)</f>
        <v>41.9</v>
      </c>
    </row>
    <row r="367" customFormat="false" ht="16.4" hidden="false" customHeight="false" outlineLevel="0" collapsed="false">
      <c r="A367" s="8"/>
      <c r="B367" s="13" t="n">
        <v>37807</v>
      </c>
      <c r="C367" s="10"/>
      <c r="D367" s="10"/>
      <c r="E367" s="10"/>
      <c r="F367" s="10"/>
      <c r="G367" s="10" t="n">
        <v>11</v>
      </c>
      <c r="H367" s="11"/>
      <c r="I367" s="11"/>
      <c r="J367" s="11" t="n">
        <f aca="false">60-ROUND(14.41*LN(G367*0.3048),1)</f>
        <v>42.6</v>
      </c>
      <c r="K367" s="12" t="n">
        <f aca="false">AVERAGE(H367,I367,J367)</f>
        <v>42.6</v>
      </c>
    </row>
    <row r="368" customFormat="false" ht="16.4" hidden="false" customHeight="false" outlineLevel="0" collapsed="false">
      <c r="A368" s="8"/>
      <c r="B368" s="13" t="n">
        <v>37809</v>
      </c>
      <c r="C368" s="10"/>
      <c r="D368" s="10"/>
      <c r="E368" s="10"/>
      <c r="F368" s="10"/>
      <c r="G368" s="10" t="n">
        <v>12.5</v>
      </c>
      <c r="H368" s="11"/>
      <c r="I368" s="11"/>
      <c r="J368" s="11" t="n">
        <f aca="false">60-ROUND(14.41*LN(G368*0.3048),1)</f>
        <v>40.7</v>
      </c>
      <c r="K368" s="12" t="n">
        <f aca="false">AVERAGE(H368,I368,J368)</f>
        <v>40.7</v>
      </c>
    </row>
    <row r="369" customFormat="false" ht="16.4" hidden="false" customHeight="false" outlineLevel="0" collapsed="false">
      <c r="A369" s="8"/>
      <c r="B369" s="13" t="n">
        <v>37810</v>
      </c>
      <c r="C369" s="10"/>
      <c r="D369" s="10"/>
      <c r="E369" s="10"/>
      <c r="F369" s="10"/>
      <c r="G369" s="10" t="n">
        <v>12</v>
      </c>
      <c r="H369" s="11"/>
      <c r="I369" s="11"/>
      <c r="J369" s="11" t="n">
        <f aca="false">60-ROUND(14.41*LN(G369*0.3048),1)</f>
        <v>41.3</v>
      </c>
      <c r="K369" s="12" t="n">
        <f aca="false">AVERAGE(H369,I369,J369)</f>
        <v>41.3</v>
      </c>
    </row>
    <row r="370" customFormat="false" ht="16.4" hidden="false" customHeight="false" outlineLevel="0" collapsed="false">
      <c r="A370" s="8"/>
      <c r="B370" s="13" t="n">
        <v>37813</v>
      </c>
      <c r="C370" s="10"/>
      <c r="D370" s="10"/>
      <c r="E370" s="10"/>
      <c r="F370" s="10"/>
      <c r="G370" s="10" t="n">
        <v>11.5</v>
      </c>
      <c r="H370" s="11"/>
      <c r="I370" s="11"/>
      <c r="J370" s="11" t="n">
        <f aca="false">60-ROUND(14.41*LN(G370*0.3048),1)</f>
        <v>41.9</v>
      </c>
      <c r="K370" s="12" t="n">
        <f aca="false">AVERAGE(H370,I370,J370)</f>
        <v>41.9</v>
      </c>
    </row>
    <row r="371" customFormat="false" ht="16.4" hidden="false" customHeight="false" outlineLevel="0" collapsed="false">
      <c r="A371" s="8"/>
      <c r="B371" s="13" t="n">
        <v>37814</v>
      </c>
      <c r="C371" s="10"/>
      <c r="D371" s="10"/>
      <c r="E371" s="10"/>
      <c r="F371" s="10"/>
      <c r="G371" s="10" t="n">
        <v>10.5</v>
      </c>
      <c r="H371" s="11"/>
      <c r="I371" s="11"/>
      <c r="J371" s="11" t="n">
        <f aca="false">60-ROUND(14.41*LN(G371*0.3048),1)</f>
        <v>43.2</v>
      </c>
      <c r="K371" s="12" t="n">
        <f aca="false">AVERAGE(H371,I371,J371)</f>
        <v>43.2</v>
      </c>
    </row>
    <row r="372" customFormat="false" ht="16.4" hidden="false" customHeight="false" outlineLevel="0" collapsed="false">
      <c r="A372" s="8"/>
      <c r="B372" s="13" t="n">
        <v>37820</v>
      </c>
      <c r="C372" s="10"/>
      <c r="D372" s="10"/>
      <c r="E372" s="10"/>
      <c r="F372" s="10"/>
      <c r="G372" s="10" t="n">
        <v>8.5</v>
      </c>
      <c r="H372" s="11"/>
      <c r="I372" s="11"/>
      <c r="J372" s="11" t="n">
        <f aca="false">60-ROUND(14.41*LN(G372*0.3048),1)</f>
        <v>46.3</v>
      </c>
      <c r="K372" s="12" t="n">
        <f aca="false">AVERAGE(H372,I372,J372)</f>
        <v>46.3</v>
      </c>
    </row>
    <row r="373" customFormat="false" ht="16.4" hidden="false" customHeight="false" outlineLevel="0" collapsed="false">
      <c r="A373" s="8"/>
      <c r="B373" s="13" t="n">
        <v>37821</v>
      </c>
      <c r="C373" s="10"/>
      <c r="D373" s="10"/>
      <c r="E373" s="10"/>
      <c r="F373" s="10"/>
      <c r="G373" s="10" t="n">
        <v>9</v>
      </c>
      <c r="H373" s="11"/>
      <c r="I373" s="11"/>
      <c r="J373" s="11" t="n">
        <f aca="false">60-ROUND(14.41*LN(G373*0.3048),1)</f>
        <v>45.5</v>
      </c>
      <c r="K373" s="12" t="n">
        <f aca="false">AVERAGE(H373,I373,J373)</f>
        <v>45.5</v>
      </c>
    </row>
    <row r="374" customFormat="false" ht="16.4" hidden="false" customHeight="false" outlineLevel="0" collapsed="false">
      <c r="A374" s="8"/>
      <c r="B374" s="13" t="n">
        <v>37828</v>
      </c>
      <c r="C374" s="10"/>
      <c r="D374" s="10"/>
      <c r="E374" s="10"/>
      <c r="F374" s="10"/>
      <c r="G374" s="10" t="n">
        <v>7.5</v>
      </c>
      <c r="H374" s="11"/>
      <c r="I374" s="11"/>
      <c r="J374" s="11" t="n">
        <f aca="false">60-ROUND(14.41*LN(G374*0.3048),1)</f>
        <v>48.1</v>
      </c>
      <c r="K374" s="12" t="n">
        <f aca="false">AVERAGE(H374,I374,J374)</f>
        <v>48.1</v>
      </c>
    </row>
    <row r="375" customFormat="false" ht="16.4" hidden="false" customHeight="false" outlineLevel="0" collapsed="false">
      <c r="A375" s="8"/>
      <c r="B375" s="13" t="n">
        <v>37831</v>
      </c>
      <c r="C375" s="10"/>
      <c r="D375" s="10"/>
      <c r="E375" s="10"/>
      <c r="F375" s="10"/>
      <c r="G375" s="10" t="n">
        <v>7</v>
      </c>
      <c r="H375" s="11"/>
      <c r="I375" s="11"/>
      <c r="J375" s="11" t="n">
        <f aca="false">60-ROUND(14.41*LN(G375*0.3048),1)</f>
        <v>49.1</v>
      </c>
      <c r="K375" s="12" t="n">
        <f aca="false">AVERAGE(H375,I375,J375)</f>
        <v>49.1</v>
      </c>
    </row>
    <row r="376" customFormat="false" ht="16.4" hidden="false" customHeight="false" outlineLevel="0" collapsed="false">
      <c r="A376" s="8"/>
      <c r="B376" s="13" t="n">
        <v>37834</v>
      </c>
      <c r="C376" s="10"/>
      <c r="D376" s="10"/>
      <c r="E376" s="10"/>
      <c r="F376" s="10"/>
      <c r="G376" s="10" t="n">
        <v>8.5</v>
      </c>
      <c r="H376" s="11"/>
      <c r="I376" s="11"/>
      <c r="J376" s="11" t="n">
        <f aca="false">60-ROUND(14.41*LN(G376*0.3048),1)</f>
        <v>46.3</v>
      </c>
      <c r="K376" s="12" t="n">
        <f aca="false">AVERAGE(H376,I376,J376)</f>
        <v>46.3</v>
      </c>
    </row>
    <row r="377" customFormat="false" ht="16.4" hidden="false" customHeight="false" outlineLevel="0" collapsed="false">
      <c r="A377" s="8"/>
      <c r="B377" s="13" t="n">
        <v>37836</v>
      </c>
      <c r="C377" s="10"/>
      <c r="D377" s="10"/>
      <c r="E377" s="10"/>
      <c r="F377" s="10"/>
      <c r="G377" s="10" t="n">
        <v>7.5</v>
      </c>
      <c r="H377" s="11"/>
      <c r="I377" s="11"/>
      <c r="J377" s="11" t="n">
        <f aca="false">60-ROUND(14.41*LN(G377*0.3048),1)</f>
        <v>48.1</v>
      </c>
      <c r="K377" s="12" t="n">
        <f aca="false">AVERAGE(H377,I377,J377)</f>
        <v>48.1</v>
      </c>
    </row>
    <row r="378" customFormat="false" ht="16.4" hidden="false" customHeight="false" outlineLevel="0" collapsed="false">
      <c r="A378" s="8"/>
      <c r="B378" s="13" t="n">
        <v>37837</v>
      </c>
      <c r="C378" s="10"/>
      <c r="D378" s="10"/>
      <c r="E378" s="10"/>
      <c r="F378" s="10"/>
      <c r="G378" s="10" t="n">
        <v>8</v>
      </c>
      <c r="H378" s="11"/>
      <c r="I378" s="11"/>
      <c r="J378" s="11" t="n">
        <f aca="false">60-ROUND(14.41*LN(G378*0.3048),1)</f>
        <v>47.2</v>
      </c>
      <c r="K378" s="12" t="n">
        <f aca="false">AVERAGE(H378,I378,J378)</f>
        <v>47.2</v>
      </c>
    </row>
    <row r="379" customFormat="false" ht="16.4" hidden="false" customHeight="false" outlineLevel="0" collapsed="false">
      <c r="A379" s="8"/>
      <c r="B379" s="13" t="n">
        <v>37841</v>
      </c>
      <c r="C379" s="10"/>
      <c r="D379" s="10"/>
      <c r="E379" s="10"/>
      <c r="F379" s="10"/>
      <c r="G379" s="10" t="n">
        <v>8.5</v>
      </c>
      <c r="H379" s="11"/>
      <c r="I379" s="11"/>
      <c r="J379" s="11" t="n">
        <f aca="false">60-ROUND(14.41*LN(G379*0.3048),1)</f>
        <v>46.3</v>
      </c>
      <c r="K379" s="12" t="n">
        <f aca="false">AVERAGE(H379,I379,J379)</f>
        <v>46.3</v>
      </c>
    </row>
    <row r="380" customFormat="false" ht="16.4" hidden="false" customHeight="false" outlineLevel="0" collapsed="false">
      <c r="A380" s="8"/>
      <c r="B380" s="13" t="n">
        <v>37842</v>
      </c>
      <c r="C380" s="10"/>
      <c r="D380" s="10"/>
      <c r="E380" s="10"/>
      <c r="F380" s="10"/>
      <c r="G380" s="10" t="n">
        <v>9</v>
      </c>
      <c r="H380" s="11"/>
      <c r="I380" s="11"/>
      <c r="J380" s="11" t="n">
        <f aca="false">60-ROUND(14.41*LN(G380*0.3048),1)</f>
        <v>45.5</v>
      </c>
      <c r="K380" s="12" t="n">
        <f aca="false">AVERAGE(H380,I380,J380)</f>
        <v>45.5</v>
      </c>
    </row>
    <row r="381" customFormat="false" ht="16.4" hidden="false" customHeight="false" outlineLevel="0" collapsed="false">
      <c r="A381" s="8"/>
      <c r="B381" s="13" t="n">
        <v>37843</v>
      </c>
      <c r="C381" s="10"/>
      <c r="D381" s="10"/>
      <c r="E381" s="10"/>
      <c r="F381" s="10"/>
      <c r="G381" s="10" t="n">
        <v>7.5</v>
      </c>
      <c r="H381" s="11"/>
      <c r="I381" s="11"/>
      <c r="J381" s="11" t="n">
        <f aca="false">60-ROUND(14.41*LN(G381*0.3048),1)</f>
        <v>48.1</v>
      </c>
      <c r="K381" s="12" t="n">
        <f aca="false">AVERAGE(H381,I381,J381)</f>
        <v>48.1</v>
      </c>
    </row>
    <row r="382" customFormat="false" ht="16.4" hidden="false" customHeight="false" outlineLevel="0" collapsed="false">
      <c r="A382" s="8"/>
      <c r="B382" s="13" t="n">
        <v>37849</v>
      </c>
      <c r="C382" s="10"/>
      <c r="D382" s="10"/>
      <c r="E382" s="10"/>
      <c r="F382" s="10"/>
      <c r="G382" s="10" t="n">
        <v>8.5</v>
      </c>
      <c r="H382" s="11"/>
      <c r="I382" s="11"/>
      <c r="J382" s="11" t="n">
        <f aca="false">60-ROUND(14.41*LN(G382*0.3048),1)</f>
        <v>46.3</v>
      </c>
      <c r="K382" s="12" t="n">
        <f aca="false">AVERAGE(H382,I382,J382)</f>
        <v>46.3</v>
      </c>
    </row>
    <row r="383" customFormat="false" ht="16.4" hidden="false" customHeight="false" outlineLevel="0" collapsed="false">
      <c r="A383" s="8"/>
      <c r="B383" s="13" t="n">
        <v>37850</v>
      </c>
      <c r="C383" s="10"/>
      <c r="D383" s="10"/>
      <c r="E383" s="10"/>
      <c r="F383" s="10"/>
      <c r="G383" s="10" t="n">
        <v>9</v>
      </c>
      <c r="H383" s="11"/>
      <c r="I383" s="11"/>
      <c r="J383" s="11" t="n">
        <f aca="false">60-ROUND(14.41*LN(G383*0.3048),1)</f>
        <v>45.5</v>
      </c>
      <c r="K383" s="12" t="n">
        <f aca="false">AVERAGE(H383,I383,J383)</f>
        <v>45.5</v>
      </c>
    </row>
    <row r="384" customFormat="false" ht="16.4" hidden="false" customHeight="false" outlineLevel="0" collapsed="false">
      <c r="A384" s="8"/>
      <c r="B384" s="13" t="n">
        <v>37854</v>
      </c>
      <c r="C384" s="10"/>
      <c r="D384" s="10"/>
      <c r="E384" s="10"/>
      <c r="F384" s="10"/>
      <c r="G384" s="10" t="n">
        <v>7.5</v>
      </c>
      <c r="H384" s="11"/>
      <c r="I384" s="11"/>
      <c r="J384" s="11" t="n">
        <f aca="false">60-ROUND(14.41*LN(G384*0.3048),1)</f>
        <v>48.1</v>
      </c>
      <c r="K384" s="12" t="n">
        <f aca="false">AVERAGE(H384,I384,J384)</f>
        <v>48.1</v>
      </c>
    </row>
    <row r="385" customFormat="false" ht="16.4" hidden="false" customHeight="false" outlineLevel="0" collapsed="false">
      <c r="A385" s="8"/>
      <c r="B385" s="13" t="n">
        <v>37855</v>
      </c>
      <c r="C385" s="10"/>
      <c r="D385" s="10"/>
      <c r="E385" s="10"/>
      <c r="F385" s="10"/>
      <c r="G385" s="10" t="n">
        <v>7.5</v>
      </c>
      <c r="H385" s="11"/>
      <c r="I385" s="11"/>
      <c r="J385" s="11" t="n">
        <f aca="false">60-ROUND(14.41*LN(G385*0.3048),1)</f>
        <v>48.1</v>
      </c>
      <c r="K385" s="12" t="n">
        <f aca="false">AVERAGE(H385,I385,J385)</f>
        <v>48.1</v>
      </c>
    </row>
    <row r="386" customFormat="false" ht="16.4" hidden="false" customHeight="false" outlineLevel="0" collapsed="false">
      <c r="A386" s="8"/>
      <c r="B386" s="13" t="n">
        <v>37857</v>
      </c>
      <c r="C386" s="10"/>
      <c r="D386" s="10"/>
      <c r="E386" s="10"/>
      <c r="F386" s="10"/>
      <c r="G386" s="10" t="n">
        <v>8.5</v>
      </c>
      <c r="H386" s="11"/>
      <c r="I386" s="11"/>
      <c r="J386" s="11" t="n">
        <f aca="false">60-ROUND(14.41*LN(G386*0.3048),1)</f>
        <v>46.3</v>
      </c>
      <c r="K386" s="12" t="n">
        <f aca="false">AVERAGE(H386,I386,J386)</f>
        <v>46.3</v>
      </c>
    </row>
    <row r="387" customFormat="false" ht="16.4" hidden="false" customHeight="false" outlineLevel="0" collapsed="false">
      <c r="A387" s="8"/>
      <c r="B387" s="13" t="n">
        <v>37865</v>
      </c>
      <c r="C387" s="10"/>
      <c r="D387" s="10"/>
      <c r="E387" s="10"/>
      <c r="F387" s="10"/>
      <c r="G387" s="10" t="n">
        <v>7</v>
      </c>
      <c r="H387" s="11"/>
      <c r="I387" s="11"/>
      <c r="J387" s="11" t="n">
        <f aca="false">60-ROUND(14.41*LN(G387*0.3048),1)</f>
        <v>49.1</v>
      </c>
      <c r="K387" s="12" t="n">
        <f aca="false">AVERAGE(H387,I387,J387)</f>
        <v>49.1</v>
      </c>
    </row>
    <row r="388" customFormat="false" ht="16.4" hidden="false" customHeight="false" outlineLevel="0" collapsed="false">
      <c r="A388" s="8"/>
      <c r="B388" s="13" t="n">
        <v>37869</v>
      </c>
      <c r="C388" s="10"/>
      <c r="D388" s="10"/>
      <c r="E388" s="10"/>
      <c r="F388" s="10"/>
      <c r="G388" s="10" t="n">
        <v>6.5</v>
      </c>
      <c r="H388" s="11"/>
      <c r="I388" s="11"/>
      <c r="J388" s="11" t="n">
        <f aca="false">60-ROUND(14.41*LN(G388*0.3048),1)</f>
        <v>50.1</v>
      </c>
      <c r="K388" s="12" t="n">
        <f aca="false">AVERAGE(H388,I388,J388)</f>
        <v>50.1</v>
      </c>
    </row>
    <row r="389" customFormat="false" ht="16.4" hidden="false" customHeight="false" outlineLevel="0" collapsed="false">
      <c r="A389" s="8"/>
      <c r="B389" s="13" t="n">
        <v>37884</v>
      </c>
      <c r="C389" s="10"/>
      <c r="D389" s="10"/>
      <c r="E389" s="10"/>
      <c r="F389" s="10"/>
      <c r="G389" s="10" t="n">
        <v>8</v>
      </c>
      <c r="H389" s="11"/>
      <c r="I389" s="11"/>
      <c r="J389" s="11" t="n">
        <f aca="false">60-ROUND(14.41*LN(G389*0.3048),1)</f>
        <v>47.2</v>
      </c>
      <c r="K389" s="12" t="n">
        <f aca="false">AVERAGE(H389,I389,J389)</f>
        <v>47.2</v>
      </c>
    </row>
    <row r="390" customFormat="false" ht="16.4" hidden="false" customHeight="false" outlineLevel="0" collapsed="false">
      <c r="A390" s="8"/>
      <c r="B390" s="13" t="n">
        <v>38136</v>
      </c>
      <c r="C390" s="10"/>
      <c r="D390" s="10"/>
      <c r="E390" s="10"/>
      <c r="F390" s="10"/>
      <c r="G390" s="10" t="n">
        <v>12</v>
      </c>
      <c r="H390" s="11"/>
      <c r="I390" s="11"/>
      <c r="J390" s="11" t="n">
        <f aca="false">60-ROUND(14.41*LN(G390*0.3048),1)</f>
        <v>41.3</v>
      </c>
      <c r="K390" s="12" t="n">
        <f aca="false">AVERAGE(H390,I390,J390)</f>
        <v>41.3</v>
      </c>
    </row>
    <row r="391" customFormat="false" ht="16.4" hidden="false" customHeight="false" outlineLevel="0" collapsed="false">
      <c r="A391" s="8"/>
      <c r="B391" s="13" t="n">
        <v>38144</v>
      </c>
      <c r="C391" s="10"/>
      <c r="D391" s="10"/>
      <c r="E391" s="10"/>
      <c r="F391" s="10"/>
      <c r="G391" s="10" t="n">
        <v>17</v>
      </c>
      <c r="H391" s="11"/>
      <c r="I391" s="11"/>
      <c r="J391" s="11" t="n">
        <f aca="false">60-ROUND(14.41*LN(G391*0.3048),1)</f>
        <v>36.3</v>
      </c>
      <c r="K391" s="12" t="n">
        <f aca="false">AVERAGE(H391,I391,J391)</f>
        <v>36.3</v>
      </c>
    </row>
    <row r="392" customFormat="false" ht="16.4" hidden="false" customHeight="false" outlineLevel="0" collapsed="false">
      <c r="A392" s="8"/>
      <c r="B392" s="13" t="n">
        <v>38152</v>
      </c>
      <c r="C392" s="10"/>
      <c r="D392" s="10"/>
      <c r="E392" s="10"/>
      <c r="F392" s="10"/>
      <c r="G392" s="10" t="n">
        <v>12</v>
      </c>
      <c r="H392" s="11"/>
      <c r="I392" s="11"/>
      <c r="J392" s="11" t="n">
        <f aca="false">60-ROUND(14.41*LN(G392*0.3048),1)</f>
        <v>41.3</v>
      </c>
      <c r="K392" s="12" t="n">
        <f aca="false">AVERAGE(H392,I392,J392)</f>
        <v>41.3</v>
      </c>
    </row>
    <row r="393" customFormat="false" ht="16.4" hidden="false" customHeight="false" outlineLevel="0" collapsed="false">
      <c r="A393" s="8"/>
      <c r="B393" s="13" t="n">
        <v>38156</v>
      </c>
      <c r="C393" s="10"/>
      <c r="D393" s="10"/>
      <c r="E393" s="10"/>
      <c r="F393" s="10"/>
      <c r="G393" s="10" t="n">
        <v>13.5</v>
      </c>
      <c r="H393" s="11"/>
      <c r="I393" s="11"/>
      <c r="J393" s="11" t="n">
        <f aca="false">60-ROUND(14.41*LN(G393*0.3048),1)</f>
        <v>39.6</v>
      </c>
      <c r="K393" s="12" t="n">
        <f aca="false">AVERAGE(H393,I393,J393)</f>
        <v>39.6</v>
      </c>
    </row>
    <row r="394" customFormat="false" ht="16.4" hidden="false" customHeight="false" outlineLevel="0" collapsed="false">
      <c r="A394" s="8"/>
      <c r="B394" s="13" t="n">
        <v>38167</v>
      </c>
      <c r="C394" s="10"/>
      <c r="D394" s="10"/>
      <c r="E394" s="10"/>
      <c r="F394" s="10"/>
      <c r="G394" s="10" t="n">
        <v>13</v>
      </c>
      <c r="H394" s="11"/>
      <c r="I394" s="11"/>
      <c r="J394" s="11" t="n">
        <f aca="false">60-ROUND(14.41*LN(G394*0.3048),1)</f>
        <v>40.2</v>
      </c>
      <c r="K394" s="12" t="n">
        <f aca="false">AVERAGE(H394,I394,J394)</f>
        <v>40.2</v>
      </c>
    </row>
    <row r="395" customFormat="false" ht="16.4" hidden="false" customHeight="false" outlineLevel="0" collapsed="false">
      <c r="A395" s="8"/>
      <c r="B395" s="13" t="n">
        <v>38169</v>
      </c>
      <c r="C395" s="10"/>
      <c r="D395" s="10"/>
      <c r="E395" s="10"/>
      <c r="F395" s="10"/>
      <c r="G395" s="10" t="n">
        <v>15.5</v>
      </c>
      <c r="H395" s="11"/>
      <c r="I395" s="11"/>
      <c r="J395" s="11" t="n">
        <f aca="false">60-ROUND(14.41*LN(G395*0.3048),1)</f>
        <v>37.6</v>
      </c>
      <c r="K395" s="12" t="n">
        <f aca="false">AVERAGE(H395,I395,J395)</f>
        <v>37.6</v>
      </c>
    </row>
    <row r="396" customFormat="false" ht="16.4" hidden="false" customHeight="false" outlineLevel="0" collapsed="false">
      <c r="A396" s="8"/>
      <c r="B396" s="13" t="n">
        <v>38171</v>
      </c>
      <c r="C396" s="10"/>
      <c r="D396" s="10"/>
      <c r="E396" s="10"/>
      <c r="F396" s="10"/>
      <c r="G396" s="10" t="n">
        <v>14</v>
      </c>
      <c r="H396" s="11"/>
      <c r="I396" s="11"/>
      <c r="J396" s="11" t="n">
        <f aca="false">60-ROUND(14.41*LN(G396*0.3048),1)</f>
        <v>39.1</v>
      </c>
      <c r="K396" s="12" t="n">
        <f aca="false">AVERAGE(H396,I396,J396)</f>
        <v>39.1</v>
      </c>
    </row>
    <row r="397" customFormat="false" ht="16.4" hidden="false" customHeight="false" outlineLevel="0" collapsed="false">
      <c r="A397" s="8"/>
      <c r="B397" s="13" t="n">
        <v>38175</v>
      </c>
      <c r="C397" s="10"/>
      <c r="D397" s="10"/>
      <c r="E397" s="10"/>
      <c r="F397" s="10"/>
      <c r="G397" s="10" t="n">
        <v>15</v>
      </c>
      <c r="H397" s="11"/>
      <c r="I397" s="11"/>
      <c r="J397" s="11" t="n">
        <f aca="false">60-ROUND(14.41*LN(G397*0.3048),1)</f>
        <v>38.1</v>
      </c>
      <c r="K397" s="12" t="n">
        <f aca="false">AVERAGE(H397,I397,J397)</f>
        <v>38.1</v>
      </c>
    </row>
    <row r="398" customFormat="false" ht="16.4" hidden="false" customHeight="false" outlineLevel="0" collapsed="false">
      <c r="A398" s="8"/>
      <c r="B398" s="13" t="n">
        <v>38181</v>
      </c>
      <c r="C398" s="10"/>
      <c r="D398" s="10"/>
      <c r="E398" s="10"/>
      <c r="F398" s="10"/>
      <c r="G398" s="10" t="n">
        <v>13.5</v>
      </c>
      <c r="H398" s="11"/>
      <c r="I398" s="11"/>
      <c r="J398" s="11" t="n">
        <f aca="false">60-ROUND(14.41*LN(G398*0.3048),1)</f>
        <v>39.6</v>
      </c>
      <c r="K398" s="12" t="n">
        <f aca="false">AVERAGE(H398,I398,J398)</f>
        <v>39.6</v>
      </c>
    </row>
    <row r="399" customFormat="false" ht="16.4" hidden="false" customHeight="false" outlineLevel="0" collapsed="false">
      <c r="A399" s="8"/>
      <c r="B399" s="13" t="n">
        <v>38182</v>
      </c>
      <c r="C399" s="10"/>
      <c r="D399" s="10"/>
      <c r="E399" s="10"/>
      <c r="F399" s="10"/>
      <c r="G399" s="10" t="n">
        <v>14</v>
      </c>
      <c r="H399" s="11"/>
      <c r="I399" s="11"/>
      <c r="J399" s="11" t="n">
        <f aca="false">60-ROUND(14.41*LN(G399*0.3048),1)</f>
        <v>39.1</v>
      </c>
      <c r="K399" s="12" t="n">
        <f aca="false">AVERAGE(H399,I399,J399)</f>
        <v>39.1</v>
      </c>
    </row>
    <row r="400" customFormat="false" ht="16.4" hidden="false" customHeight="false" outlineLevel="0" collapsed="false">
      <c r="A400" s="8"/>
      <c r="B400" s="13" t="n">
        <v>38183</v>
      </c>
      <c r="C400" s="10"/>
      <c r="D400" s="10"/>
      <c r="E400" s="10"/>
      <c r="F400" s="10"/>
      <c r="G400" s="10" t="n">
        <v>12</v>
      </c>
      <c r="H400" s="11"/>
      <c r="I400" s="11"/>
      <c r="J400" s="11" t="n">
        <f aca="false">60-ROUND(14.41*LN(G400*0.3048),1)</f>
        <v>41.3</v>
      </c>
      <c r="K400" s="12" t="n">
        <f aca="false">AVERAGE(H400,I400,J400)</f>
        <v>41.3</v>
      </c>
    </row>
    <row r="401" customFormat="false" ht="16.4" hidden="false" customHeight="false" outlineLevel="0" collapsed="false">
      <c r="A401" s="8"/>
      <c r="B401" s="13" t="n">
        <v>38186</v>
      </c>
      <c r="C401" s="10"/>
      <c r="D401" s="10"/>
      <c r="E401" s="10"/>
      <c r="F401" s="10"/>
      <c r="G401" s="10" t="n">
        <v>14.5</v>
      </c>
      <c r="H401" s="11"/>
      <c r="I401" s="11"/>
      <c r="J401" s="11" t="n">
        <f aca="false">60-ROUND(14.41*LN(G401*0.3048),1)</f>
        <v>38.6</v>
      </c>
      <c r="K401" s="12" t="n">
        <f aca="false">AVERAGE(H401,I401,J401)</f>
        <v>38.6</v>
      </c>
    </row>
    <row r="402" customFormat="false" ht="16.4" hidden="false" customHeight="false" outlineLevel="0" collapsed="false">
      <c r="A402" s="8"/>
      <c r="B402" s="13" t="n">
        <v>38187</v>
      </c>
      <c r="C402" s="10"/>
      <c r="D402" s="10"/>
      <c r="E402" s="10"/>
      <c r="F402" s="10"/>
      <c r="G402" s="10" t="n">
        <v>12.5</v>
      </c>
      <c r="H402" s="11"/>
      <c r="I402" s="11"/>
      <c r="J402" s="11" t="n">
        <f aca="false">60-ROUND(14.41*LN(G402*0.3048),1)</f>
        <v>40.7</v>
      </c>
      <c r="K402" s="12" t="n">
        <f aca="false">AVERAGE(H402,I402,J402)</f>
        <v>40.7</v>
      </c>
    </row>
    <row r="403" customFormat="false" ht="16.4" hidden="false" customHeight="false" outlineLevel="0" collapsed="false">
      <c r="A403" s="8"/>
      <c r="B403" s="13" t="n">
        <v>38192</v>
      </c>
      <c r="C403" s="10"/>
      <c r="D403" s="10"/>
      <c r="E403" s="10"/>
      <c r="F403" s="10"/>
      <c r="G403" s="10" t="n">
        <v>13</v>
      </c>
      <c r="H403" s="11"/>
      <c r="I403" s="11"/>
      <c r="J403" s="11" t="n">
        <f aca="false">60-ROUND(14.41*LN(G403*0.3048),1)</f>
        <v>40.2</v>
      </c>
      <c r="K403" s="12" t="n">
        <f aca="false">AVERAGE(H403,I403,J403)</f>
        <v>40.2</v>
      </c>
    </row>
    <row r="404" customFormat="false" ht="16.4" hidden="false" customHeight="false" outlineLevel="0" collapsed="false">
      <c r="A404" s="8"/>
      <c r="B404" s="13" t="n">
        <v>38193</v>
      </c>
      <c r="C404" s="10"/>
      <c r="D404" s="10"/>
      <c r="E404" s="10"/>
      <c r="F404" s="10"/>
      <c r="G404" s="10" t="n">
        <v>11.5</v>
      </c>
      <c r="H404" s="11"/>
      <c r="I404" s="11"/>
      <c r="J404" s="11" t="n">
        <f aca="false">60-ROUND(14.41*LN(G404*0.3048),1)</f>
        <v>41.9</v>
      </c>
      <c r="K404" s="12" t="n">
        <f aca="false">AVERAGE(H404,I404,J404)</f>
        <v>41.9</v>
      </c>
    </row>
    <row r="405" customFormat="false" ht="16.4" hidden="false" customHeight="false" outlineLevel="0" collapsed="false">
      <c r="A405" s="8"/>
      <c r="B405" s="13" t="n">
        <v>38199</v>
      </c>
      <c r="C405" s="10"/>
      <c r="D405" s="10"/>
      <c r="E405" s="10"/>
      <c r="F405" s="10"/>
      <c r="G405" s="10" t="n">
        <v>12.5</v>
      </c>
      <c r="H405" s="11"/>
      <c r="I405" s="11"/>
      <c r="J405" s="11" t="n">
        <f aca="false">60-ROUND(14.41*LN(G405*0.3048),1)</f>
        <v>40.7</v>
      </c>
      <c r="K405" s="12" t="n">
        <f aca="false">AVERAGE(H405,I405,J405)</f>
        <v>40.7</v>
      </c>
    </row>
    <row r="406" customFormat="false" ht="16.4" hidden="false" customHeight="false" outlineLevel="0" collapsed="false">
      <c r="A406" s="8"/>
      <c r="B406" s="13" t="n">
        <v>38200</v>
      </c>
      <c r="C406" s="10"/>
      <c r="D406" s="10"/>
      <c r="E406" s="10"/>
      <c r="F406" s="10"/>
      <c r="G406" s="10" t="n">
        <v>12</v>
      </c>
      <c r="H406" s="11"/>
      <c r="I406" s="11"/>
      <c r="J406" s="11" t="n">
        <f aca="false">60-ROUND(14.41*LN(G406*0.3048),1)</f>
        <v>41.3</v>
      </c>
      <c r="K406" s="12" t="n">
        <f aca="false">AVERAGE(H406,I406,J406)</f>
        <v>41.3</v>
      </c>
    </row>
    <row r="407" customFormat="false" ht="16.4" hidden="false" customHeight="false" outlineLevel="0" collapsed="false">
      <c r="A407" s="8"/>
      <c r="B407" s="13" t="n">
        <v>38201</v>
      </c>
      <c r="C407" s="10"/>
      <c r="D407" s="10"/>
      <c r="E407" s="10"/>
      <c r="F407" s="10"/>
      <c r="G407" s="10" t="n">
        <v>12.5</v>
      </c>
      <c r="H407" s="11"/>
      <c r="I407" s="11"/>
      <c r="J407" s="11" t="n">
        <f aca="false">60-ROUND(14.41*LN(G407*0.3048),1)</f>
        <v>40.7</v>
      </c>
      <c r="K407" s="12" t="n">
        <f aca="false">AVERAGE(H407,I407,J407)</f>
        <v>40.7</v>
      </c>
    </row>
    <row r="408" customFormat="false" ht="16.4" hidden="false" customHeight="false" outlineLevel="0" collapsed="false">
      <c r="A408" s="8"/>
      <c r="B408" s="13" t="n">
        <v>38207</v>
      </c>
      <c r="C408" s="10"/>
      <c r="D408" s="10"/>
      <c r="E408" s="10"/>
      <c r="F408" s="10"/>
      <c r="G408" s="10" t="n">
        <v>10.4</v>
      </c>
      <c r="H408" s="11"/>
      <c r="I408" s="11"/>
      <c r="J408" s="11" t="n">
        <f aca="false">60-ROUND(14.41*LN(G408*0.3048),1)</f>
        <v>43.4</v>
      </c>
      <c r="K408" s="12" t="n">
        <f aca="false">AVERAGE(H408,I408,J408)</f>
        <v>43.4</v>
      </c>
    </row>
    <row r="409" customFormat="false" ht="16.4" hidden="false" customHeight="false" outlineLevel="0" collapsed="false">
      <c r="A409" s="8"/>
      <c r="B409" s="13" t="n">
        <v>38212</v>
      </c>
      <c r="C409" s="10"/>
      <c r="D409" s="10"/>
      <c r="E409" s="10"/>
      <c r="F409" s="10"/>
      <c r="G409" s="10" t="n">
        <v>7.5</v>
      </c>
      <c r="H409" s="11"/>
      <c r="I409" s="11"/>
      <c r="J409" s="11" t="n">
        <f aca="false">60-ROUND(14.41*LN(G409*0.3048),1)</f>
        <v>48.1</v>
      </c>
      <c r="K409" s="12" t="n">
        <f aca="false">AVERAGE(H409,I409,J409)</f>
        <v>48.1</v>
      </c>
    </row>
    <row r="410" customFormat="false" ht="16.4" hidden="false" customHeight="false" outlineLevel="0" collapsed="false">
      <c r="A410" s="8"/>
      <c r="B410" s="13" t="n">
        <v>38213</v>
      </c>
      <c r="C410" s="10"/>
      <c r="D410" s="10"/>
      <c r="E410" s="10"/>
      <c r="F410" s="10"/>
      <c r="G410" s="10" t="n">
        <v>8</v>
      </c>
      <c r="H410" s="11"/>
      <c r="I410" s="11"/>
      <c r="J410" s="11" t="n">
        <f aca="false">60-ROUND(14.41*LN(G410*0.3048),1)</f>
        <v>47.2</v>
      </c>
      <c r="K410" s="12" t="n">
        <f aca="false">AVERAGE(H410,I410,J410)</f>
        <v>47.2</v>
      </c>
    </row>
    <row r="411" customFormat="false" ht="16.4" hidden="false" customHeight="false" outlineLevel="0" collapsed="false">
      <c r="A411" s="8"/>
      <c r="B411" s="13" t="n">
        <v>38219</v>
      </c>
      <c r="C411" s="10"/>
      <c r="D411" s="10"/>
      <c r="E411" s="10"/>
      <c r="F411" s="10"/>
      <c r="G411" s="10" t="n">
        <v>9</v>
      </c>
      <c r="H411" s="11"/>
      <c r="I411" s="11"/>
      <c r="J411" s="11" t="n">
        <f aca="false">60-ROUND(14.41*LN(G411*0.3048),1)</f>
        <v>45.5</v>
      </c>
      <c r="K411" s="12" t="n">
        <f aca="false">AVERAGE(H411,I411,J411)</f>
        <v>45.5</v>
      </c>
    </row>
    <row r="412" customFormat="false" ht="16.4" hidden="false" customHeight="false" outlineLevel="0" collapsed="false">
      <c r="A412" s="8"/>
      <c r="B412" s="13" t="n">
        <v>38222</v>
      </c>
      <c r="C412" s="10"/>
      <c r="D412" s="10"/>
      <c r="E412" s="10"/>
      <c r="F412" s="10"/>
      <c r="G412" s="10" t="n">
        <v>9</v>
      </c>
      <c r="H412" s="11"/>
      <c r="I412" s="11"/>
      <c r="J412" s="11" t="n">
        <f aca="false">60-ROUND(14.41*LN(G412*0.3048),1)</f>
        <v>45.5</v>
      </c>
      <c r="K412" s="12" t="n">
        <f aca="false">AVERAGE(H412,I412,J412)</f>
        <v>45.5</v>
      </c>
    </row>
    <row r="413" customFormat="false" ht="16.4" hidden="false" customHeight="false" outlineLevel="0" collapsed="false">
      <c r="A413" s="8"/>
      <c r="B413" s="13" t="n">
        <v>38230</v>
      </c>
      <c r="C413" s="10"/>
      <c r="D413" s="10"/>
      <c r="E413" s="10"/>
      <c r="F413" s="10"/>
      <c r="G413" s="10" t="n">
        <v>9.5</v>
      </c>
      <c r="H413" s="11"/>
      <c r="I413" s="11"/>
      <c r="J413" s="11" t="n">
        <f aca="false">60-ROUND(14.41*LN(G413*0.3048),1)</f>
        <v>44.7</v>
      </c>
      <c r="K413" s="12" t="n">
        <f aca="false">AVERAGE(H413,I413,J413)</f>
        <v>44.7</v>
      </c>
    </row>
    <row r="414" customFormat="false" ht="16.4" hidden="false" customHeight="false" outlineLevel="0" collapsed="false">
      <c r="A414" s="8"/>
      <c r="B414" s="13" t="n">
        <v>38241</v>
      </c>
      <c r="C414" s="10"/>
      <c r="D414" s="10"/>
      <c r="E414" s="10"/>
      <c r="F414" s="10"/>
      <c r="G414" s="10" t="n">
        <v>10.5</v>
      </c>
      <c r="H414" s="11"/>
      <c r="I414" s="11"/>
      <c r="J414" s="11" t="n">
        <f aca="false">60-ROUND(14.41*LN(G414*0.3048),1)</f>
        <v>43.2</v>
      </c>
      <c r="K414" s="12" t="n">
        <f aca="false">AVERAGE(H414,I414,J414)</f>
        <v>43.2</v>
      </c>
    </row>
    <row r="415" customFormat="false" ht="16.4" hidden="false" customHeight="false" outlineLevel="0" collapsed="false">
      <c r="A415" s="8"/>
      <c r="B415" s="13" t="n">
        <v>38248</v>
      </c>
      <c r="C415" s="10"/>
      <c r="D415" s="10"/>
      <c r="E415" s="10"/>
      <c r="F415" s="10"/>
      <c r="G415" s="10" t="n">
        <v>8.5</v>
      </c>
      <c r="H415" s="11"/>
      <c r="I415" s="11"/>
      <c r="J415" s="11" t="n">
        <f aca="false">60-ROUND(14.41*LN(G415*0.3048),1)</f>
        <v>46.3</v>
      </c>
      <c r="K415" s="12" t="n">
        <f aca="false">AVERAGE(H415,I415,J415)</f>
        <v>46.3</v>
      </c>
    </row>
    <row r="416" customFormat="false" ht="16.4" hidden="false" customHeight="false" outlineLevel="0" collapsed="false">
      <c r="A416" s="8"/>
      <c r="B416" s="13" t="n">
        <v>38269</v>
      </c>
      <c r="C416" s="10"/>
      <c r="D416" s="10"/>
      <c r="E416" s="10"/>
      <c r="F416" s="10"/>
      <c r="G416" s="10" t="n">
        <v>13</v>
      </c>
      <c r="H416" s="11"/>
      <c r="I416" s="11"/>
      <c r="J416" s="11" t="n">
        <f aca="false">60-ROUND(14.41*LN(G416*0.3048),1)</f>
        <v>40.2</v>
      </c>
      <c r="K416" s="12" t="n">
        <f aca="false">AVERAGE(H416,I416,J416)</f>
        <v>40.2</v>
      </c>
    </row>
    <row r="417" customFormat="false" ht="16.4" hidden="false" customHeight="false" outlineLevel="0" collapsed="false">
      <c r="A417" s="8"/>
      <c r="B417" s="13" t="n">
        <v>38500</v>
      </c>
      <c r="C417" s="10"/>
      <c r="D417" s="10"/>
      <c r="E417" s="10"/>
      <c r="F417" s="10"/>
      <c r="G417" s="10" t="n">
        <v>17</v>
      </c>
      <c r="H417" s="15"/>
      <c r="I417" s="15"/>
      <c r="J417" s="11" t="n">
        <f aca="false">60-ROUND(14.41*LN(G417*0.3048),1)</f>
        <v>36.3</v>
      </c>
      <c r="K417" s="12" t="n">
        <f aca="false">AVERAGE(H417,I417,J417)</f>
        <v>36.3</v>
      </c>
    </row>
    <row r="418" customFormat="false" ht="16.4" hidden="false" customHeight="false" outlineLevel="0" collapsed="false">
      <c r="A418" s="8"/>
      <c r="B418" s="13" t="n">
        <v>38503</v>
      </c>
      <c r="C418" s="10"/>
      <c r="D418" s="10"/>
      <c r="E418" s="10"/>
      <c r="F418" s="10"/>
      <c r="G418" s="10" t="n">
        <v>13</v>
      </c>
      <c r="H418" s="15"/>
      <c r="I418" s="15"/>
      <c r="J418" s="11" t="n">
        <f aca="false">60-ROUND(14.41*LN(G418*0.3048),1)</f>
        <v>40.2</v>
      </c>
      <c r="K418" s="12" t="n">
        <f aca="false">AVERAGE(H418,I418,J418)</f>
        <v>40.2</v>
      </c>
    </row>
    <row r="419" customFormat="false" ht="16.4" hidden="false" customHeight="false" outlineLevel="0" collapsed="false">
      <c r="A419" s="8"/>
      <c r="B419" s="13" t="n">
        <v>38523</v>
      </c>
      <c r="C419" s="10"/>
      <c r="D419" s="10"/>
      <c r="E419" s="10"/>
      <c r="F419" s="10"/>
      <c r="G419" s="10" t="n">
        <v>14.5</v>
      </c>
      <c r="H419" s="15"/>
      <c r="I419" s="15"/>
      <c r="J419" s="11" t="n">
        <f aca="false">60-ROUND(14.41*LN(G419*0.3048),1)</f>
        <v>38.6</v>
      </c>
      <c r="K419" s="12" t="n">
        <f aca="false">AVERAGE(H419,I419,J419)</f>
        <v>38.6</v>
      </c>
    </row>
    <row r="420" customFormat="false" ht="16.4" hidden="false" customHeight="false" outlineLevel="0" collapsed="false">
      <c r="A420" s="8"/>
      <c r="B420" s="13" t="n">
        <v>38525</v>
      </c>
      <c r="C420" s="10"/>
      <c r="D420" s="10"/>
      <c r="E420" s="10"/>
      <c r="F420" s="10"/>
      <c r="G420" s="10" t="n">
        <v>13.5</v>
      </c>
      <c r="H420" s="15"/>
      <c r="I420" s="15"/>
      <c r="J420" s="11" t="n">
        <f aca="false">60-ROUND(14.41*LN(G420*0.3048),1)</f>
        <v>39.6</v>
      </c>
      <c r="K420" s="12" t="n">
        <f aca="false">AVERAGE(H420,I420,J420)</f>
        <v>39.6</v>
      </c>
    </row>
    <row r="421" customFormat="false" ht="16.4" hidden="false" customHeight="false" outlineLevel="0" collapsed="false">
      <c r="A421" s="8"/>
      <c r="B421" s="13" t="n">
        <v>38528</v>
      </c>
      <c r="C421" s="10"/>
      <c r="D421" s="10"/>
      <c r="E421" s="10"/>
      <c r="F421" s="10"/>
      <c r="G421" s="10" t="n">
        <v>17.5</v>
      </c>
      <c r="H421" s="15"/>
      <c r="I421" s="15"/>
      <c r="J421" s="11" t="n">
        <f aca="false">60-ROUND(14.41*LN(G421*0.3048),1)</f>
        <v>35.9</v>
      </c>
      <c r="K421" s="12" t="n">
        <f aca="false">AVERAGE(H421,I421,J421)</f>
        <v>35.9</v>
      </c>
    </row>
    <row r="422" customFormat="false" ht="16.4" hidden="false" customHeight="false" outlineLevel="0" collapsed="false">
      <c r="A422" s="8"/>
      <c r="B422" s="13" t="n">
        <v>38537</v>
      </c>
      <c r="C422" s="10"/>
      <c r="D422" s="10"/>
      <c r="E422" s="10"/>
      <c r="F422" s="10"/>
      <c r="G422" s="10" t="n">
        <v>8</v>
      </c>
      <c r="H422" s="15"/>
      <c r="I422" s="15"/>
      <c r="J422" s="11" t="n">
        <f aca="false">60-ROUND(14.41*LN(G422*0.3048),1)</f>
        <v>47.2</v>
      </c>
      <c r="K422" s="12" t="n">
        <f aca="false">AVERAGE(H422,I422,J422)</f>
        <v>47.2</v>
      </c>
    </row>
    <row r="423" customFormat="false" ht="16.4" hidden="false" customHeight="false" outlineLevel="0" collapsed="false">
      <c r="A423" s="8"/>
      <c r="B423" s="13" t="n">
        <v>38543</v>
      </c>
      <c r="C423" s="10"/>
      <c r="D423" s="10"/>
      <c r="E423" s="10"/>
      <c r="F423" s="10"/>
      <c r="G423" s="10" t="n">
        <v>16</v>
      </c>
      <c r="H423" s="15"/>
      <c r="I423" s="15"/>
      <c r="J423" s="11" t="n">
        <f aca="false">60-ROUND(14.41*LN(G423*0.3048),1)</f>
        <v>37.2</v>
      </c>
      <c r="K423" s="12" t="n">
        <f aca="false">AVERAGE(H423,I423,J423)</f>
        <v>37.2</v>
      </c>
    </row>
    <row r="424" customFormat="false" ht="16.4" hidden="false" customHeight="false" outlineLevel="0" collapsed="false">
      <c r="A424" s="8"/>
      <c r="B424" s="13" t="n">
        <v>38544</v>
      </c>
      <c r="C424" s="10"/>
      <c r="D424" s="10"/>
      <c r="E424" s="10"/>
      <c r="F424" s="10"/>
      <c r="G424" s="10" t="n">
        <v>12.5</v>
      </c>
      <c r="H424" s="15"/>
      <c r="I424" s="15"/>
      <c r="J424" s="11" t="n">
        <f aca="false">60-ROUND(14.41*LN(G424*0.3048),1)</f>
        <v>40.7</v>
      </c>
      <c r="K424" s="12" t="n">
        <f aca="false">AVERAGE(H424,I424,J424)</f>
        <v>40.7</v>
      </c>
    </row>
    <row r="425" customFormat="false" ht="16.4" hidden="false" customHeight="false" outlineLevel="0" collapsed="false">
      <c r="A425" s="8"/>
      <c r="B425" s="13" t="n">
        <v>38549</v>
      </c>
      <c r="C425" s="10"/>
      <c r="D425" s="10"/>
      <c r="E425" s="10"/>
      <c r="F425" s="10"/>
      <c r="G425" s="10" t="n">
        <v>15</v>
      </c>
      <c r="H425" s="15"/>
      <c r="I425" s="15"/>
      <c r="J425" s="11" t="n">
        <f aca="false">60-ROUND(14.41*LN(G425*0.3048),1)</f>
        <v>38.1</v>
      </c>
      <c r="K425" s="12" t="n">
        <f aca="false">AVERAGE(H425,I425,J425)</f>
        <v>38.1</v>
      </c>
    </row>
    <row r="426" customFormat="false" ht="16.4" hidden="false" customHeight="false" outlineLevel="0" collapsed="false">
      <c r="A426" s="8"/>
      <c r="B426" s="13" t="n">
        <v>38557</v>
      </c>
      <c r="C426" s="10"/>
      <c r="D426" s="10"/>
      <c r="E426" s="10"/>
      <c r="F426" s="10"/>
      <c r="G426" s="10" t="n">
        <v>17</v>
      </c>
      <c r="H426" s="15"/>
      <c r="I426" s="15"/>
      <c r="J426" s="11" t="n">
        <f aca="false">60-ROUND(14.41*LN(G426*0.3048),1)</f>
        <v>36.3</v>
      </c>
      <c r="K426" s="12" t="n">
        <f aca="false">AVERAGE(H426,I426,J426)</f>
        <v>36.3</v>
      </c>
    </row>
    <row r="427" customFormat="false" ht="16.4" hidden="false" customHeight="false" outlineLevel="0" collapsed="false">
      <c r="A427" s="8"/>
      <c r="B427" s="13" t="n">
        <v>38561</v>
      </c>
      <c r="C427" s="10"/>
      <c r="D427" s="10"/>
      <c r="E427" s="10"/>
      <c r="F427" s="10"/>
      <c r="G427" s="10" t="n">
        <v>15</v>
      </c>
      <c r="H427" s="15"/>
      <c r="I427" s="15"/>
      <c r="J427" s="11" t="n">
        <f aca="false">60-ROUND(14.41*LN(G427*0.3048),1)</f>
        <v>38.1</v>
      </c>
      <c r="K427" s="12" t="n">
        <f aca="false">AVERAGE(H427,I427,J427)</f>
        <v>38.1</v>
      </c>
    </row>
    <row r="428" customFormat="false" ht="16.4" hidden="false" customHeight="false" outlineLevel="0" collapsed="false">
      <c r="A428" s="8"/>
      <c r="B428" s="13" t="n">
        <v>38562</v>
      </c>
      <c r="C428" s="10"/>
      <c r="D428" s="10"/>
      <c r="E428" s="10"/>
      <c r="F428" s="10"/>
      <c r="G428" s="10" t="n">
        <v>13</v>
      </c>
      <c r="H428" s="15"/>
      <c r="I428" s="15"/>
      <c r="J428" s="11" t="n">
        <f aca="false">60-ROUND(14.41*LN(G428*0.3048),1)</f>
        <v>40.2</v>
      </c>
      <c r="K428" s="12" t="n">
        <f aca="false">AVERAGE(H428,I428,J428)</f>
        <v>40.2</v>
      </c>
    </row>
    <row r="429" customFormat="false" ht="16.4" hidden="false" customHeight="false" outlineLevel="0" collapsed="false">
      <c r="A429" s="8"/>
      <c r="B429" s="13" t="n">
        <v>38563</v>
      </c>
      <c r="C429" s="10"/>
      <c r="D429" s="10"/>
      <c r="E429" s="10"/>
      <c r="F429" s="10"/>
      <c r="G429" s="10" t="n">
        <v>13</v>
      </c>
      <c r="H429" s="15"/>
      <c r="I429" s="15"/>
      <c r="J429" s="11" t="n">
        <f aca="false">60-ROUND(14.41*LN(G429*0.3048),1)</f>
        <v>40.2</v>
      </c>
      <c r="K429" s="12" t="n">
        <f aca="false">AVERAGE(H429,I429,J429)</f>
        <v>40.2</v>
      </c>
    </row>
    <row r="430" customFormat="false" ht="16.4" hidden="false" customHeight="false" outlineLevel="0" collapsed="false">
      <c r="A430" s="8"/>
      <c r="B430" s="13" t="n">
        <v>38571</v>
      </c>
      <c r="C430" s="10"/>
      <c r="D430" s="10"/>
      <c r="E430" s="10"/>
      <c r="F430" s="10"/>
      <c r="G430" s="10" t="n">
        <v>13</v>
      </c>
      <c r="H430" s="15"/>
      <c r="I430" s="15"/>
      <c r="J430" s="11" t="n">
        <f aca="false">60-ROUND(14.41*LN(G430*0.3048),1)</f>
        <v>40.2</v>
      </c>
      <c r="K430" s="12" t="n">
        <f aca="false">AVERAGE(H430,I430,J430)</f>
        <v>40.2</v>
      </c>
    </row>
    <row r="431" customFormat="false" ht="16.4" hidden="false" customHeight="false" outlineLevel="0" collapsed="false">
      <c r="A431" s="8"/>
      <c r="B431" s="13" t="n">
        <v>38580</v>
      </c>
      <c r="C431" s="10"/>
      <c r="D431" s="10"/>
      <c r="E431" s="10"/>
      <c r="F431" s="10"/>
      <c r="G431" s="10" t="n">
        <v>8</v>
      </c>
      <c r="H431" s="15"/>
      <c r="I431" s="15"/>
      <c r="J431" s="11" t="n">
        <f aca="false">60-ROUND(14.41*LN(G431*0.3048),1)</f>
        <v>47.2</v>
      </c>
      <c r="K431" s="12" t="n">
        <f aca="false">AVERAGE(H431,I431,J431)</f>
        <v>47.2</v>
      </c>
    </row>
    <row r="432" customFormat="false" ht="16.4" hidden="false" customHeight="false" outlineLevel="0" collapsed="false">
      <c r="A432" s="8"/>
      <c r="B432" s="13" t="n">
        <v>38584</v>
      </c>
      <c r="C432" s="10"/>
      <c r="D432" s="10"/>
      <c r="E432" s="10"/>
      <c r="F432" s="10"/>
      <c r="G432" s="10" t="n">
        <v>14</v>
      </c>
      <c r="H432" s="15"/>
      <c r="I432" s="15"/>
      <c r="J432" s="11" t="n">
        <f aca="false">60-ROUND(14.41*LN(G432*0.3048),1)</f>
        <v>39.1</v>
      </c>
      <c r="K432" s="12" t="n">
        <f aca="false">AVERAGE(H432,I432,J432)</f>
        <v>39.1</v>
      </c>
    </row>
    <row r="433" customFormat="false" ht="16.4" hidden="false" customHeight="false" outlineLevel="0" collapsed="false">
      <c r="A433" s="8"/>
      <c r="B433" s="13" t="n">
        <v>38591</v>
      </c>
      <c r="C433" s="10"/>
      <c r="D433" s="10"/>
      <c r="E433" s="10"/>
      <c r="F433" s="10"/>
      <c r="G433" s="10" t="n">
        <v>9</v>
      </c>
      <c r="H433" s="15"/>
      <c r="I433" s="15"/>
      <c r="J433" s="11" t="n">
        <f aca="false">60-ROUND(14.41*LN(G433*0.3048),1)</f>
        <v>45.5</v>
      </c>
      <c r="K433" s="12" t="n">
        <f aca="false">AVERAGE(H433,I433,J433)</f>
        <v>45.5</v>
      </c>
    </row>
    <row r="434" customFormat="false" ht="16.4" hidden="false" customHeight="false" outlineLevel="0" collapsed="false">
      <c r="A434" s="8"/>
      <c r="B434" s="13" t="n">
        <v>38592</v>
      </c>
      <c r="C434" s="10"/>
      <c r="D434" s="10"/>
      <c r="E434" s="10"/>
      <c r="F434" s="10"/>
      <c r="G434" s="10" t="n">
        <v>7.5</v>
      </c>
      <c r="H434" s="15"/>
      <c r="I434" s="15"/>
      <c r="J434" s="11" t="n">
        <f aca="false">60-ROUND(14.41*LN(G434*0.3048),1)</f>
        <v>48.1</v>
      </c>
      <c r="K434" s="12" t="n">
        <f aca="false">AVERAGE(H434,I434,J434)</f>
        <v>48.1</v>
      </c>
    </row>
    <row r="435" customFormat="false" ht="16.4" hidden="false" customHeight="false" outlineLevel="0" collapsed="false">
      <c r="A435" s="8"/>
      <c r="B435" s="13" t="n">
        <v>38599</v>
      </c>
      <c r="C435" s="10"/>
      <c r="D435" s="10"/>
      <c r="E435" s="10"/>
      <c r="F435" s="10"/>
      <c r="G435" s="10" t="n">
        <v>7</v>
      </c>
      <c r="H435" s="15"/>
      <c r="I435" s="15"/>
      <c r="J435" s="11" t="n">
        <f aca="false">60-ROUND(14.41*LN(G435*0.3048),1)</f>
        <v>49.1</v>
      </c>
      <c r="K435" s="12" t="n">
        <f aca="false">AVERAGE(H435,I435,J435)</f>
        <v>49.1</v>
      </c>
    </row>
    <row r="436" customFormat="false" ht="16.4" hidden="false" customHeight="false" outlineLevel="0" collapsed="false">
      <c r="A436" s="8"/>
      <c r="B436" s="13" t="n">
        <v>38606</v>
      </c>
      <c r="C436" s="10"/>
      <c r="D436" s="10"/>
      <c r="E436" s="10"/>
      <c r="F436" s="10"/>
      <c r="G436" s="10" t="n">
        <v>9</v>
      </c>
      <c r="H436" s="15"/>
      <c r="I436" s="15"/>
      <c r="J436" s="11" t="n">
        <f aca="false">60-ROUND(14.41*LN(G436*0.3048),1)</f>
        <v>45.5</v>
      </c>
      <c r="K436" s="12" t="n">
        <f aca="false">AVERAGE(H436,I436,J436)</f>
        <v>45.5</v>
      </c>
    </row>
    <row r="437" customFormat="false" ht="16.4" hidden="false" customHeight="false" outlineLevel="0" collapsed="false">
      <c r="A437" s="8"/>
      <c r="B437" s="13" t="n">
        <v>38611</v>
      </c>
      <c r="C437" s="10"/>
      <c r="D437" s="10"/>
      <c r="E437" s="10"/>
      <c r="F437" s="10"/>
      <c r="G437" s="10" t="n">
        <v>8</v>
      </c>
      <c r="H437" s="15"/>
      <c r="I437" s="15"/>
      <c r="J437" s="11" t="n">
        <f aca="false">60-ROUND(14.41*LN(G437*0.3048),1)</f>
        <v>47.2</v>
      </c>
      <c r="K437" s="12" t="n">
        <f aca="false">AVERAGE(H437,I437,J437)</f>
        <v>47.2</v>
      </c>
    </row>
    <row r="438" customFormat="false" ht="16.4" hidden="false" customHeight="false" outlineLevel="0" collapsed="false">
      <c r="A438" s="8"/>
      <c r="B438" s="13" t="n">
        <v>38633</v>
      </c>
      <c r="C438" s="10"/>
      <c r="D438" s="10"/>
      <c r="E438" s="10"/>
      <c r="F438" s="10"/>
      <c r="G438" s="10" t="n">
        <v>9.5</v>
      </c>
      <c r="H438" s="15"/>
      <c r="I438" s="15"/>
      <c r="J438" s="11" t="n">
        <f aca="false">60-ROUND(14.41*LN(G438*0.3048),1)</f>
        <v>44.7</v>
      </c>
      <c r="K438" s="12" t="n">
        <f aca="false">AVERAGE(H438,I438,J438)</f>
        <v>44.7</v>
      </c>
    </row>
    <row r="439" customFormat="false" ht="16.4" hidden="false" customHeight="false" outlineLevel="0" collapsed="false">
      <c r="A439" s="8"/>
      <c r="B439" s="13" t="n">
        <v>38870</v>
      </c>
      <c r="C439" s="10"/>
      <c r="D439" s="10"/>
      <c r="E439" s="10"/>
      <c r="F439" s="10"/>
      <c r="G439" s="10" t="n">
        <v>13.5</v>
      </c>
      <c r="H439" s="15"/>
      <c r="I439" s="15"/>
      <c r="J439" s="11" t="n">
        <f aca="false">60-ROUND(14.41*LN(G439*0.3048),1)</f>
        <v>39.6</v>
      </c>
      <c r="K439" s="12" t="n">
        <f aca="false">AVERAGE(H439,I439,J439)</f>
        <v>39.6</v>
      </c>
    </row>
    <row r="440" customFormat="false" ht="16.4" hidden="false" customHeight="false" outlineLevel="0" collapsed="false">
      <c r="A440" s="8"/>
      <c r="B440" s="13" t="n">
        <v>38871</v>
      </c>
      <c r="C440" s="10"/>
      <c r="D440" s="10"/>
      <c r="E440" s="10"/>
      <c r="F440" s="10"/>
      <c r="G440" s="10" t="n">
        <v>16.5</v>
      </c>
      <c r="H440" s="15"/>
      <c r="I440" s="15"/>
      <c r="J440" s="11" t="n">
        <f aca="false">60-ROUND(14.41*LN(G440*0.3048),1)</f>
        <v>36.7</v>
      </c>
      <c r="K440" s="12" t="n">
        <f aca="false">AVERAGE(H440,I440,J440)</f>
        <v>36.7</v>
      </c>
    </row>
    <row r="441" customFormat="false" ht="16.4" hidden="false" customHeight="false" outlineLevel="0" collapsed="false">
      <c r="A441" s="8"/>
      <c r="B441" s="13" t="n">
        <v>38874</v>
      </c>
      <c r="C441" s="10"/>
      <c r="D441" s="10"/>
      <c r="E441" s="10"/>
      <c r="F441" s="10"/>
      <c r="G441" s="10" t="n">
        <v>13.5</v>
      </c>
      <c r="H441" s="15"/>
      <c r="I441" s="15"/>
      <c r="J441" s="11" t="n">
        <f aca="false">60-ROUND(14.41*LN(G441*0.3048),1)</f>
        <v>39.6</v>
      </c>
      <c r="K441" s="12" t="n">
        <f aca="false">AVERAGE(H441,I441,J441)</f>
        <v>39.6</v>
      </c>
    </row>
    <row r="442" customFormat="false" ht="16.4" hidden="false" customHeight="false" outlineLevel="0" collapsed="false">
      <c r="A442" s="8"/>
      <c r="B442" s="13" t="n">
        <v>38880</v>
      </c>
      <c r="C442" s="10"/>
      <c r="D442" s="10"/>
      <c r="E442" s="10"/>
      <c r="F442" s="10"/>
      <c r="G442" s="10" t="n">
        <v>14</v>
      </c>
      <c r="H442" s="15"/>
      <c r="I442" s="15"/>
      <c r="J442" s="11" t="n">
        <f aca="false">60-ROUND(14.41*LN(G442*0.3048),1)</f>
        <v>39.1</v>
      </c>
      <c r="K442" s="12" t="n">
        <f aca="false">AVERAGE(H442,I442,J442)</f>
        <v>39.1</v>
      </c>
    </row>
    <row r="443" customFormat="false" ht="16.4" hidden="false" customHeight="false" outlineLevel="0" collapsed="false">
      <c r="A443" s="8"/>
      <c r="B443" s="13" t="n">
        <v>38890</v>
      </c>
      <c r="C443" s="10"/>
      <c r="D443" s="10"/>
      <c r="E443" s="10"/>
      <c r="F443" s="10"/>
      <c r="G443" s="10" t="n">
        <v>11</v>
      </c>
      <c r="H443" s="15"/>
      <c r="I443" s="15"/>
      <c r="J443" s="11" t="n">
        <f aca="false">60-ROUND(14.41*LN(G443*0.3048),1)</f>
        <v>42.6</v>
      </c>
      <c r="K443" s="12" t="n">
        <f aca="false">AVERAGE(H443,I443,J443)</f>
        <v>42.6</v>
      </c>
    </row>
    <row r="444" customFormat="false" ht="16.4" hidden="false" customHeight="false" outlineLevel="0" collapsed="false">
      <c r="A444" s="8"/>
      <c r="B444" s="13" t="n">
        <v>38892</v>
      </c>
      <c r="C444" s="10"/>
      <c r="D444" s="10"/>
      <c r="E444" s="10"/>
      <c r="F444" s="10"/>
      <c r="G444" s="10" t="n">
        <v>12</v>
      </c>
      <c r="H444" s="15"/>
      <c r="I444" s="15"/>
      <c r="J444" s="11" t="n">
        <f aca="false">60-ROUND(14.41*LN(G444*0.3048),1)</f>
        <v>41.3</v>
      </c>
      <c r="K444" s="12" t="n">
        <f aca="false">AVERAGE(H444,I444,J444)</f>
        <v>41.3</v>
      </c>
    </row>
    <row r="445" customFormat="false" ht="16.4" hidden="false" customHeight="false" outlineLevel="0" collapsed="false">
      <c r="A445" s="8"/>
      <c r="B445" s="13" t="n">
        <v>38900</v>
      </c>
      <c r="C445" s="10"/>
      <c r="D445" s="10"/>
      <c r="E445" s="10"/>
      <c r="F445" s="10"/>
      <c r="G445" s="10" t="n">
        <v>15</v>
      </c>
      <c r="H445" s="15"/>
      <c r="I445" s="15"/>
      <c r="J445" s="11" t="n">
        <f aca="false">60-ROUND(14.41*LN(G445*0.3048),1)</f>
        <v>38.1</v>
      </c>
      <c r="K445" s="12" t="n">
        <f aca="false">AVERAGE(H445,I445,J445)</f>
        <v>38.1</v>
      </c>
    </row>
    <row r="446" customFormat="false" ht="16.4" hidden="false" customHeight="false" outlineLevel="0" collapsed="false">
      <c r="A446" s="8"/>
      <c r="B446" s="13" t="n">
        <v>38902</v>
      </c>
      <c r="C446" s="10"/>
      <c r="D446" s="10"/>
      <c r="E446" s="10"/>
      <c r="F446" s="10"/>
      <c r="G446" s="10" t="n">
        <v>14</v>
      </c>
      <c r="H446" s="15"/>
      <c r="I446" s="15"/>
      <c r="J446" s="11" t="n">
        <f aca="false">60-ROUND(14.41*LN(G446*0.3048),1)</f>
        <v>39.1</v>
      </c>
      <c r="K446" s="12" t="n">
        <f aca="false">AVERAGE(H446,I446,J446)</f>
        <v>39.1</v>
      </c>
    </row>
    <row r="447" customFormat="false" ht="16.4" hidden="false" customHeight="false" outlineLevel="0" collapsed="false">
      <c r="A447" s="8"/>
      <c r="B447" s="13" t="n">
        <v>38908</v>
      </c>
      <c r="C447" s="10"/>
      <c r="D447" s="10"/>
      <c r="E447" s="10"/>
      <c r="F447" s="10"/>
      <c r="G447" s="10" t="n">
        <v>10.5</v>
      </c>
      <c r="H447" s="15"/>
      <c r="I447" s="15"/>
      <c r="J447" s="11" t="n">
        <f aca="false">60-ROUND(14.41*LN(G447*0.3048),1)</f>
        <v>43.2</v>
      </c>
      <c r="K447" s="12" t="n">
        <f aca="false">AVERAGE(H447,I447,J447)</f>
        <v>43.2</v>
      </c>
    </row>
    <row r="448" customFormat="false" ht="16.4" hidden="false" customHeight="false" outlineLevel="0" collapsed="false">
      <c r="A448" s="8"/>
      <c r="B448" s="13" t="n">
        <v>38914</v>
      </c>
      <c r="C448" s="10"/>
      <c r="D448" s="10"/>
      <c r="E448" s="10"/>
      <c r="F448" s="10"/>
      <c r="G448" s="10" t="n">
        <v>12</v>
      </c>
      <c r="H448" s="15"/>
      <c r="I448" s="15"/>
      <c r="J448" s="11" t="n">
        <f aca="false">60-ROUND(14.41*LN(G448*0.3048),1)</f>
        <v>41.3</v>
      </c>
      <c r="K448" s="12" t="n">
        <f aca="false">AVERAGE(H448,I448,J448)</f>
        <v>41.3</v>
      </c>
    </row>
    <row r="449" customFormat="false" ht="16.4" hidden="false" customHeight="false" outlineLevel="0" collapsed="false">
      <c r="A449" s="8"/>
      <c r="B449" s="13" t="n">
        <v>38915</v>
      </c>
      <c r="C449" s="10"/>
      <c r="D449" s="10"/>
      <c r="E449" s="10"/>
      <c r="F449" s="10"/>
      <c r="G449" s="10" t="n">
        <v>12</v>
      </c>
      <c r="H449" s="15"/>
      <c r="I449" s="15"/>
      <c r="J449" s="11" t="n">
        <f aca="false">60-ROUND(14.41*LN(G449*0.3048),1)</f>
        <v>41.3</v>
      </c>
      <c r="K449" s="12" t="n">
        <f aca="false">AVERAGE(H449,I449,J449)</f>
        <v>41.3</v>
      </c>
    </row>
    <row r="450" customFormat="false" ht="16.4" hidden="false" customHeight="false" outlineLevel="0" collapsed="false">
      <c r="A450" s="8"/>
      <c r="B450" s="13" t="n">
        <v>38920</v>
      </c>
      <c r="C450" s="10"/>
      <c r="D450" s="10"/>
      <c r="E450" s="10"/>
      <c r="F450" s="10"/>
      <c r="G450" s="10" t="n">
        <v>12.5</v>
      </c>
      <c r="H450" s="15"/>
      <c r="I450" s="15"/>
      <c r="J450" s="11" t="n">
        <f aca="false">60-ROUND(14.41*LN(G450*0.3048),1)</f>
        <v>40.7</v>
      </c>
      <c r="K450" s="12" t="n">
        <f aca="false">AVERAGE(H450,I450,J450)</f>
        <v>40.7</v>
      </c>
    </row>
    <row r="451" customFormat="false" ht="16.4" hidden="false" customHeight="false" outlineLevel="0" collapsed="false">
      <c r="A451" s="8"/>
      <c r="B451" s="13" t="n">
        <v>38921</v>
      </c>
      <c r="C451" s="10"/>
      <c r="D451" s="10"/>
      <c r="E451" s="10"/>
      <c r="F451" s="10"/>
      <c r="G451" s="10" t="n">
        <v>11.5</v>
      </c>
      <c r="H451" s="15"/>
      <c r="I451" s="15"/>
      <c r="J451" s="11" t="n">
        <f aca="false">60-ROUND(14.41*LN(G451*0.3048),1)</f>
        <v>41.9</v>
      </c>
      <c r="K451" s="12" t="n">
        <f aca="false">AVERAGE(H451,I451,J451)</f>
        <v>41.9</v>
      </c>
    </row>
    <row r="452" customFormat="false" ht="16.4" hidden="false" customHeight="false" outlineLevel="0" collapsed="false">
      <c r="A452" s="8"/>
      <c r="B452" s="13" t="n">
        <v>38927</v>
      </c>
      <c r="C452" s="10"/>
      <c r="D452" s="10"/>
      <c r="E452" s="10"/>
      <c r="F452" s="10"/>
      <c r="G452" s="10" t="n">
        <v>9</v>
      </c>
      <c r="H452" s="15"/>
      <c r="I452" s="15"/>
      <c r="J452" s="11" t="n">
        <f aca="false">60-ROUND(14.41*LN(G452*0.3048),1)</f>
        <v>45.5</v>
      </c>
      <c r="K452" s="12" t="n">
        <f aca="false">AVERAGE(H452,I452,J452)</f>
        <v>45.5</v>
      </c>
    </row>
    <row r="453" customFormat="false" ht="16.4" hidden="false" customHeight="false" outlineLevel="0" collapsed="false">
      <c r="A453" s="8"/>
      <c r="B453" s="13" t="n">
        <v>38935</v>
      </c>
      <c r="C453" s="10"/>
      <c r="D453" s="10"/>
      <c r="E453" s="10"/>
      <c r="F453" s="10"/>
      <c r="G453" s="10" t="n">
        <v>6.5</v>
      </c>
      <c r="H453" s="15"/>
      <c r="I453" s="15"/>
      <c r="J453" s="11" t="n">
        <f aca="false">60-ROUND(14.41*LN(G453*0.3048),1)</f>
        <v>50.1</v>
      </c>
      <c r="K453" s="12" t="n">
        <f aca="false">AVERAGE(H453,I453,J453)</f>
        <v>50.1</v>
      </c>
    </row>
    <row r="454" customFormat="false" ht="16.4" hidden="false" customHeight="false" outlineLevel="0" collapsed="false">
      <c r="A454" s="8"/>
      <c r="B454" s="13" t="n">
        <v>38943</v>
      </c>
      <c r="C454" s="10"/>
      <c r="D454" s="10"/>
      <c r="E454" s="10"/>
      <c r="F454" s="10"/>
      <c r="G454" s="10" t="n">
        <v>6</v>
      </c>
      <c r="H454" s="15"/>
      <c r="I454" s="15"/>
      <c r="J454" s="11" t="n">
        <f aca="false">60-ROUND(14.41*LN(G454*0.3048),1)</f>
        <v>51.3</v>
      </c>
      <c r="K454" s="12" t="n">
        <f aca="false">AVERAGE(H454,I454,J454)</f>
        <v>51.3</v>
      </c>
    </row>
    <row r="455" customFormat="false" ht="16.4" hidden="false" customHeight="false" outlineLevel="0" collapsed="false">
      <c r="A455" s="8"/>
      <c r="B455" s="13" t="n">
        <v>38947</v>
      </c>
      <c r="C455" s="10"/>
      <c r="D455" s="10"/>
      <c r="E455" s="10"/>
      <c r="F455" s="10"/>
      <c r="G455" s="10" t="n">
        <v>7.5</v>
      </c>
      <c r="H455" s="15"/>
      <c r="I455" s="15"/>
      <c r="J455" s="11" t="n">
        <f aca="false">60-ROUND(14.41*LN(G455*0.3048),1)</f>
        <v>48.1</v>
      </c>
      <c r="K455" s="12" t="n">
        <f aca="false">AVERAGE(H455,I455,J455)</f>
        <v>48.1</v>
      </c>
    </row>
    <row r="456" customFormat="false" ht="16.4" hidden="false" customHeight="false" outlineLevel="0" collapsed="false">
      <c r="A456" s="8"/>
      <c r="B456" s="13" t="n">
        <v>38949</v>
      </c>
      <c r="C456" s="10"/>
      <c r="D456" s="10"/>
      <c r="E456" s="10"/>
      <c r="F456" s="10"/>
      <c r="G456" s="10" t="n">
        <v>5</v>
      </c>
      <c r="H456" s="15"/>
      <c r="I456" s="15"/>
      <c r="J456" s="11" t="n">
        <f aca="false">60-ROUND(14.41*LN(G456*0.3048),1)</f>
        <v>53.9</v>
      </c>
      <c r="K456" s="12" t="n">
        <f aca="false">AVERAGE(H456,I456,J456)</f>
        <v>53.9</v>
      </c>
    </row>
    <row r="457" customFormat="false" ht="16.4" hidden="false" customHeight="false" outlineLevel="0" collapsed="false">
      <c r="A457" s="8"/>
      <c r="B457" s="13" t="n">
        <v>38953</v>
      </c>
      <c r="C457" s="10"/>
      <c r="D457" s="10"/>
      <c r="E457" s="10"/>
      <c r="F457" s="10"/>
      <c r="G457" s="10" t="n">
        <v>6</v>
      </c>
      <c r="H457" s="15"/>
      <c r="I457" s="15"/>
      <c r="J457" s="11" t="n">
        <f aca="false">60-ROUND(14.41*LN(G457*0.3048),1)</f>
        <v>51.3</v>
      </c>
      <c r="K457" s="12" t="n">
        <f aca="false">AVERAGE(H457,I457,J457)</f>
        <v>51.3</v>
      </c>
    </row>
    <row r="458" customFormat="false" ht="16.4" hidden="false" customHeight="false" outlineLevel="0" collapsed="false">
      <c r="A458" s="8"/>
      <c r="B458" s="13" t="n">
        <v>38956</v>
      </c>
      <c r="C458" s="10"/>
      <c r="D458" s="10"/>
      <c r="E458" s="10"/>
      <c r="F458" s="10"/>
      <c r="G458" s="10" t="n">
        <v>6</v>
      </c>
      <c r="H458" s="15"/>
      <c r="I458" s="15"/>
      <c r="J458" s="11" t="n">
        <f aca="false">60-ROUND(14.41*LN(G458*0.3048),1)</f>
        <v>51.3</v>
      </c>
      <c r="K458" s="12" t="n">
        <f aca="false">AVERAGE(H458,I458,J458)</f>
        <v>51.3</v>
      </c>
    </row>
    <row r="459" customFormat="false" ht="16.4" hidden="false" customHeight="false" outlineLevel="0" collapsed="false">
      <c r="A459" s="8"/>
      <c r="B459" s="13" t="n">
        <v>38962</v>
      </c>
      <c r="C459" s="10"/>
      <c r="D459" s="10"/>
      <c r="E459" s="10"/>
      <c r="F459" s="10"/>
      <c r="G459" s="10" t="n">
        <v>6</v>
      </c>
      <c r="H459" s="15"/>
      <c r="I459" s="15"/>
      <c r="J459" s="11" t="n">
        <f aca="false">60-ROUND(14.41*LN(G459*0.3048),1)</f>
        <v>51.3</v>
      </c>
      <c r="K459" s="12" t="n">
        <f aca="false">AVERAGE(H459,I459,J459)</f>
        <v>51.3</v>
      </c>
    </row>
    <row r="460" customFormat="false" ht="16.4" hidden="false" customHeight="false" outlineLevel="0" collapsed="false">
      <c r="A460" s="8"/>
      <c r="B460" s="13" t="n">
        <v>38964</v>
      </c>
      <c r="C460" s="10"/>
      <c r="D460" s="10"/>
      <c r="E460" s="10"/>
      <c r="F460" s="10"/>
      <c r="G460" s="10" t="n">
        <v>6.5</v>
      </c>
      <c r="H460" s="15"/>
      <c r="I460" s="15"/>
      <c r="J460" s="11" t="n">
        <f aca="false">60-ROUND(14.41*LN(G460*0.3048),1)</f>
        <v>50.1</v>
      </c>
      <c r="K460" s="12" t="n">
        <f aca="false">AVERAGE(H460,I460,J460)</f>
        <v>50.1</v>
      </c>
    </row>
    <row r="461" customFormat="false" ht="16.4" hidden="false" customHeight="false" outlineLevel="0" collapsed="false">
      <c r="A461" s="8" t="s">
        <v>16</v>
      </c>
      <c r="B461" s="9" t="n">
        <v>38976</v>
      </c>
      <c r="C461" s="10" t="n">
        <v>371</v>
      </c>
      <c r="D461" s="10"/>
      <c r="E461" s="10" t="n">
        <v>29</v>
      </c>
      <c r="F461" s="10" t="n">
        <v>12</v>
      </c>
      <c r="G461" s="10" t="n">
        <v>5</v>
      </c>
      <c r="H461" s="11" t="n">
        <f aca="false">ROUND(14.42*(LN(E461))+4.15,1)</f>
        <v>52.7</v>
      </c>
      <c r="I461" s="11" t="n">
        <f aca="false">ROUND(9.81*(LN(F461))+30.6,1)</f>
        <v>55</v>
      </c>
      <c r="J461" s="11" t="n">
        <f aca="false">60-ROUND(14.41*LN(G461*0.3048),1)</f>
        <v>53.9</v>
      </c>
      <c r="K461" s="12" t="n">
        <f aca="false">AVERAGE(H461,I461,J461)</f>
        <v>53.8666666666667</v>
      </c>
    </row>
    <row r="462" customFormat="false" ht="16.4" hidden="false" customHeight="false" outlineLevel="0" collapsed="false">
      <c r="A462" s="8"/>
      <c r="B462" s="13" t="n">
        <v>38979</v>
      </c>
      <c r="C462" s="10"/>
      <c r="D462" s="10"/>
      <c r="E462" s="14" t="n">
        <v>29</v>
      </c>
      <c r="F462" s="14" t="n">
        <v>23</v>
      </c>
      <c r="G462" s="10" t="n">
        <v>5</v>
      </c>
      <c r="H462" s="11" t="n">
        <f aca="false">ROUND(14.42*(LN(E462))+4.15,1)</f>
        <v>52.7</v>
      </c>
      <c r="I462" s="11" t="n">
        <f aca="false">ROUND(9.81*(LN(F462))+30.6,1)</f>
        <v>61.4</v>
      </c>
      <c r="J462" s="11" t="n">
        <f aca="false">60-ROUND(14.41*LN(G462*0.3048),1)</f>
        <v>53.9</v>
      </c>
      <c r="K462" s="12" t="n">
        <f aca="false">AVERAGE(H462,I462,J462)</f>
        <v>56</v>
      </c>
    </row>
    <row r="463" customFormat="false" ht="16.4" hidden="false" customHeight="false" outlineLevel="0" collapsed="false">
      <c r="A463" s="8"/>
      <c r="B463" s="13" t="n">
        <v>38984</v>
      </c>
      <c r="C463" s="10"/>
      <c r="D463" s="10"/>
      <c r="E463" s="10"/>
      <c r="F463" s="10"/>
      <c r="G463" s="10" t="n">
        <v>7.5</v>
      </c>
      <c r="H463" s="15"/>
      <c r="I463" s="15"/>
      <c r="J463" s="11" t="n">
        <f aca="false">60-ROUND(14.41*LN(G463*0.3048),1)</f>
        <v>48.1</v>
      </c>
      <c r="K463" s="12" t="n">
        <f aca="false">AVERAGE(H463,I463,J463)</f>
        <v>48.1</v>
      </c>
    </row>
    <row r="464" customFormat="false" ht="16.4" hidden="false" customHeight="false" outlineLevel="0" collapsed="false">
      <c r="A464" s="8" t="s">
        <v>16</v>
      </c>
      <c r="B464" s="9" t="n">
        <v>39220</v>
      </c>
      <c r="C464" s="10" t="n">
        <v>371</v>
      </c>
      <c r="D464" s="10"/>
      <c r="E464" s="10" t="n">
        <v>14</v>
      </c>
      <c r="F464" s="10" t="n">
        <v>8</v>
      </c>
      <c r="G464" s="10" t="n">
        <v>5</v>
      </c>
      <c r="H464" s="11" t="n">
        <f aca="false">ROUND(14.42*(LN(E464))+4.15,1)</f>
        <v>42.2</v>
      </c>
      <c r="I464" s="11" t="n">
        <f aca="false">ROUND(9.81*(LN(F464))+30.6,1)</f>
        <v>51</v>
      </c>
      <c r="J464" s="11" t="n">
        <f aca="false">60-ROUND(14.41*LN(G464*0.3048),1)</f>
        <v>53.9</v>
      </c>
      <c r="K464" s="12" t="n">
        <f aca="false">AVERAGE(H464,I464,J464)</f>
        <v>49.0333333333333</v>
      </c>
    </row>
    <row r="465" customFormat="false" ht="16.4" hidden="false" customHeight="false" outlineLevel="0" collapsed="false">
      <c r="A465" s="8" t="s">
        <v>17</v>
      </c>
      <c r="B465" s="9" t="n">
        <v>39233</v>
      </c>
      <c r="C465" s="10" t="n">
        <v>101</v>
      </c>
      <c r="D465" s="10"/>
      <c r="E465" s="10" t="n">
        <v>10</v>
      </c>
      <c r="F465" s="10" t="n">
        <v>3</v>
      </c>
      <c r="G465" s="10" t="n">
        <v>18</v>
      </c>
      <c r="H465" s="11" t="n">
        <f aca="false">ROUND(14.42*(LN(E465))+4.15,1)</f>
        <v>37.4</v>
      </c>
      <c r="I465" s="11" t="n">
        <f aca="false">ROUND(9.81*(LN(F465))+30.6,1)</f>
        <v>41.4</v>
      </c>
      <c r="J465" s="11" t="n">
        <f aca="false">60-ROUND(14.41*LN(G465*0.3048),1)</f>
        <v>35.5</v>
      </c>
      <c r="K465" s="12" t="n">
        <f aca="false">AVERAGE(H465,I465,J465)</f>
        <v>38.1</v>
      </c>
    </row>
    <row r="466" customFormat="false" ht="16.4" hidden="false" customHeight="false" outlineLevel="0" collapsed="false">
      <c r="A466" s="8" t="s">
        <v>16</v>
      </c>
      <c r="B466" s="9" t="n">
        <v>39247</v>
      </c>
      <c r="C466" s="10" t="n">
        <v>371</v>
      </c>
      <c r="D466" s="10"/>
      <c r="E466" s="10" t="n">
        <v>13</v>
      </c>
      <c r="F466" s="10" t="n">
        <v>3</v>
      </c>
      <c r="G466" s="10" t="n">
        <v>6</v>
      </c>
      <c r="H466" s="11" t="n">
        <f aca="false">ROUND(14.42*(LN(E466))+4.15,1)</f>
        <v>41.1</v>
      </c>
      <c r="I466" s="11" t="n">
        <f aca="false">ROUND(9.81*(LN(F466))+30.6,1)</f>
        <v>41.4</v>
      </c>
      <c r="J466" s="11" t="n">
        <f aca="false">60-ROUND(14.41*LN(G466*0.3048),1)</f>
        <v>51.3</v>
      </c>
      <c r="K466" s="12" t="n">
        <f aca="false">AVERAGE(H466,I466,J466)</f>
        <v>44.6</v>
      </c>
    </row>
    <row r="467" customFormat="false" ht="15" hidden="false" customHeight="false" outlineLevel="0" collapsed="false">
      <c r="A467" s="8"/>
      <c r="B467" s="9" t="n">
        <v>39260</v>
      </c>
      <c r="C467" s="10"/>
      <c r="D467" s="10" t="n">
        <v>87997</v>
      </c>
      <c r="E467" s="10" t="n">
        <v>22</v>
      </c>
      <c r="F467" s="10" t="n">
        <v>5</v>
      </c>
      <c r="G467" s="10" t="n">
        <v>9.6</v>
      </c>
      <c r="H467" s="11" t="n">
        <f aca="false">ROUND(14.42*(LN(E467))+4.15,1)</f>
        <v>48.7</v>
      </c>
      <c r="I467" s="11" t="n">
        <f aca="false">ROUND(9.81*(LN(F467))+30.6,1)</f>
        <v>46.4</v>
      </c>
      <c r="J467" s="11" t="n">
        <f aca="false">60-ROUND(14.41*LN(G467*0.3048),1)</f>
        <v>44.5</v>
      </c>
      <c r="K467" s="12" t="n">
        <f aca="false">AVERAGE(H467,I467,J467)</f>
        <v>46.5333333333333</v>
      </c>
    </row>
    <row r="468" customFormat="false" ht="16.4" hidden="false" customHeight="false" outlineLevel="0" collapsed="false">
      <c r="A468" s="8" t="s">
        <v>17</v>
      </c>
      <c r="B468" s="9" t="n">
        <v>39289</v>
      </c>
      <c r="C468" s="10"/>
      <c r="D468" s="10" t="n">
        <v>88667</v>
      </c>
      <c r="E468" s="10" t="n">
        <v>15</v>
      </c>
      <c r="F468" s="10" t="n">
        <v>4</v>
      </c>
      <c r="G468" s="10" t="n">
        <v>7</v>
      </c>
      <c r="H468" s="11" t="n">
        <f aca="false">ROUND(14.42*(LN(E468))+4.15,1)</f>
        <v>43.2</v>
      </c>
      <c r="I468" s="11" t="n">
        <f aca="false">ROUND(9.81*(LN(F468))+30.6,1)</f>
        <v>44.2</v>
      </c>
      <c r="J468" s="11" t="n">
        <f aca="false">60-ROUND(14.41*LN(G468*0.3048),1)</f>
        <v>49.1</v>
      </c>
      <c r="K468" s="12" t="n">
        <f aca="false">AVERAGE(H468,I468,J468)</f>
        <v>45.5</v>
      </c>
    </row>
    <row r="469" customFormat="false" ht="16.4" hidden="false" customHeight="false" outlineLevel="0" collapsed="false">
      <c r="A469" s="8" t="s">
        <v>17</v>
      </c>
      <c r="B469" s="9" t="n">
        <v>39316</v>
      </c>
      <c r="C469" s="10"/>
      <c r="D469" s="10" t="n">
        <v>89323</v>
      </c>
      <c r="E469" s="10" t="n">
        <v>40</v>
      </c>
      <c r="F469" s="10" t="n">
        <v>13</v>
      </c>
      <c r="G469" s="10" t="n">
        <v>9</v>
      </c>
      <c r="H469" s="11" t="n">
        <f aca="false">ROUND(14.42*(LN(E469))+4.15,1)</f>
        <v>57.3</v>
      </c>
      <c r="I469" s="11" t="n">
        <f aca="false">ROUND(9.81*(LN(F469))+30.6,1)</f>
        <v>55.8</v>
      </c>
      <c r="J469" s="11" t="n">
        <f aca="false">60-ROUND(14.41*LN(G469*0.3048),1)</f>
        <v>45.5</v>
      </c>
      <c r="K469" s="12" t="n">
        <f aca="false">AVERAGE(H469,I469,J469)</f>
        <v>52.8666666666667</v>
      </c>
    </row>
    <row r="470" customFormat="false" ht="16.4" hidden="false" customHeight="false" outlineLevel="0" collapsed="false">
      <c r="A470" s="8" t="s">
        <v>17</v>
      </c>
      <c r="B470" s="16" t="n">
        <v>39351</v>
      </c>
      <c r="C470" s="17"/>
      <c r="D470" s="10" t="n">
        <v>90010</v>
      </c>
      <c r="E470" s="10" t="n">
        <v>42</v>
      </c>
      <c r="F470" s="10" t="n">
        <v>11</v>
      </c>
      <c r="G470" s="10" t="n">
        <v>8</v>
      </c>
      <c r="H470" s="11" t="n">
        <f aca="false">ROUND(14.42*(LN(E470))+4.15,1)</f>
        <v>58</v>
      </c>
      <c r="I470" s="11" t="n">
        <f aca="false">ROUND(9.81*(LN(F470))+30.6,1)</f>
        <v>54.1</v>
      </c>
      <c r="J470" s="11" t="n">
        <f aca="false">60-ROUND(14.41*LN(G470*0.3048),1)</f>
        <v>47.2</v>
      </c>
      <c r="K470" s="12" t="n">
        <f aca="false">AVERAGE(H470,I470,J470)</f>
        <v>53.1</v>
      </c>
    </row>
    <row r="471" customFormat="false" ht="16.4" hidden="false" customHeight="false" outlineLevel="0" collapsed="false">
      <c r="A471" s="8" t="s">
        <v>18</v>
      </c>
      <c r="B471" s="16" t="n">
        <v>39589</v>
      </c>
      <c r="C471" s="17"/>
      <c r="D471" s="10" t="n">
        <v>93236</v>
      </c>
      <c r="E471" s="10" t="n">
        <v>16</v>
      </c>
      <c r="F471" s="10" t="n">
        <v>7</v>
      </c>
      <c r="G471" s="10" t="n">
        <v>11</v>
      </c>
      <c r="H471" s="11" t="n">
        <f aca="false">ROUND(14.42*(LN(E471))+4.15,1)</f>
        <v>44.1</v>
      </c>
      <c r="I471" s="11" t="n">
        <f aca="false">ROUND(9.81*(LN(F471))+30.6,1)</f>
        <v>49.7</v>
      </c>
      <c r="J471" s="11" t="n">
        <f aca="false">60-ROUND(14.41*LN(G471*0.3048),1)</f>
        <v>42.6</v>
      </c>
      <c r="K471" s="12" t="n">
        <f aca="false">AVERAGE(H471,I471,J471)</f>
        <v>45.4666666666667</v>
      </c>
    </row>
    <row r="472" customFormat="false" ht="16.4" hidden="false" customHeight="false" outlineLevel="0" collapsed="false">
      <c r="A472" s="8" t="s">
        <v>18</v>
      </c>
      <c r="B472" s="16" t="n">
        <v>39617</v>
      </c>
      <c r="C472" s="17"/>
      <c r="D472" s="10" t="n">
        <v>93814</v>
      </c>
      <c r="E472" s="10" t="n">
        <v>37</v>
      </c>
      <c r="F472" s="10" t="n">
        <v>5</v>
      </c>
      <c r="G472" s="10" t="n">
        <v>12</v>
      </c>
      <c r="H472" s="11" t="n">
        <f aca="false">ROUND(14.42*(LN(E472))+4.15,1)</f>
        <v>56.2</v>
      </c>
      <c r="I472" s="11" t="n">
        <f aca="false">ROUND(9.81*(LN(F472))+30.6,1)</f>
        <v>46.4</v>
      </c>
      <c r="J472" s="11" t="n">
        <f aca="false">60-ROUND(14.41*LN(G472*0.3048),1)</f>
        <v>41.3</v>
      </c>
      <c r="K472" s="12" t="n">
        <f aca="false">AVERAGE(H472,I472,J472)</f>
        <v>47.9666666666667</v>
      </c>
    </row>
    <row r="473" customFormat="false" ht="16.4" hidden="false" customHeight="false" outlineLevel="0" collapsed="false">
      <c r="A473" s="8" t="s">
        <v>19</v>
      </c>
      <c r="B473" s="16" t="n">
        <v>39646</v>
      </c>
      <c r="C473" s="17"/>
      <c r="D473" s="10" t="n">
        <v>94382</v>
      </c>
      <c r="E473" s="10" t="n">
        <v>37</v>
      </c>
      <c r="F473" s="10" t="n">
        <v>6</v>
      </c>
      <c r="G473" s="10" t="n">
        <v>13</v>
      </c>
      <c r="H473" s="11" t="n">
        <f aca="false">ROUND(14.42*(LN(E473))+4.15,1)</f>
        <v>56.2</v>
      </c>
      <c r="I473" s="11" t="n">
        <f aca="false">ROUND(9.81*(LN(F473))+30.6,1)</f>
        <v>48.2</v>
      </c>
      <c r="J473" s="11" t="n">
        <f aca="false">60-ROUND(14.41*LN(G473*0.3048),1)</f>
        <v>40.2</v>
      </c>
      <c r="K473" s="12" t="n">
        <f aca="false">AVERAGE(H473,I473,J473)</f>
        <v>48.2</v>
      </c>
    </row>
    <row r="474" customFormat="false" ht="16.4" hidden="false" customHeight="false" outlineLevel="0" collapsed="false">
      <c r="A474" s="8" t="s">
        <v>20</v>
      </c>
      <c r="B474" s="16" t="n">
        <v>39680</v>
      </c>
      <c r="C474" s="17"/>
      <c r="D474" s="10" t="n">
        <v>95046</v>
      </c>
      <c r="E474" s="10" t="n">
        <v>18</v>
      </c>
      <c r="F474" s="10" t="n">
        <v>5</v>
      </c>
      <c r="G474" s="10" t="n">
        <v>6.5</v>
      </c>
      <c r="H474" s="11" t="n">
        <f aca="false">ROUND(14.42*(LN(E474))+4.15,1)</f>
        <v>45.8</v>
      </c>
      <c r="I474" s="11" t="n">
        <f aca="false">ROUND(9.81*(LN(F474))+30.6,1)</f>
        <v>46.4</v>
      </c>
      <c r="J474" s="11" t="n">
        <f aca="false">60-ROUND(14.41*LN(G474*0.3048),1)</f>
        <v>50.1</v>
      </c>
      <c r="K474" s="12" t="n">
        <f aca="false">AVERAGE(H474,I474,J474)</f>
        <v>47.4333333333333</v>
      </c>
    </row>
    <row r="475" customFormat="false" ht="16.4" hidden="false" customHeight="false" outlineLevel="0" collapsed="false">
      <c r="A475" s="8" t="s">
        <v>17</v>
      </c>
      <c r="B475" s="16" t="n">
        <v>39713</v>
      </c>
      <c r="C475" s="17"/>
      <c r="D475" s="10" t="n">
        <v>95534</v>
      </c>
      <c r="E475" s="10" t="n">
        <v>27</v>
      </c>
      <c r="F475" s="10" t="n">
        <v>5</v>
      </c>
      <c r="G475" s="10" t="n">
        <v>9</v>
      </c>
      <c r="H475" s="11" t="n">
        <f aca="false">ROUND(14.42*(LN(E475))+4.15,1)</f>
        <v>51.7</v>
      </c>
      <c r="I475" s="11" t="n">
        <f aca="false">ROUND(9.81*(LN(F475))+30.6,1)</f>
        <v>46.4</v>
      </c>
      <c r="J475" s="11" t="n">
        <f aca="false">60-ROUND(14.41*LN(G475*0.3048),1)</f>
        <v>45.5</v>
      </c>
      <c r="K475" s="12" t="n">
        <f aca="false">AVERAGE(H475,I475,J475)</f>
        <v>47.8666666666667</v>
      </c>
    </row>
    <row r="476" customFormat="false" ht="16.4" hidden="false" customHeight="false" outlineLevel="0" collapsed="false">
      <c r="A476" s="8" t="s">
        <v>17</v>
      </c>
      <c r="B476" s="9" t="n">
        <v>39955</v>
      </c>
      <c r="C476" s="10"/>
      <c r="D476" s="10" t="n">
        <v>98511</v>
      </c>
      <c r="E476" s="10" t="n">
        <v>12</v>
      </c>
      <c r="F476" s="10" t="n">
        <v>1</v>
      </c>
      <c r="G476" s="10" t="n">
        <v>12</v>
      </c>
      <c r="H476" s="11" t="n">
        <f aca="false">ROUND(14.42*(LN(E476))+4.15,1)</f>
        <v>40</v>
      </c>
      <c r="I476" s="11" t="n">
        <f aca="false">ROUND(9.81*(LN(F476))+30.6,1)</f>
        <v>30.6</v>
      </c>
      <c r="J476" s="11" t="n">
        <f aca="false">60-ROUND(14.41*LN(G476*0.3048),1)</f>
        <v>41.3</v>
      </c>
      <c r="K476" s="12" t="n">
        <f aca="false">AVERAGE(H476,I476,J476)</f>
        <v>37.3</v>
      </c>
    </row>
    <row r="477" customFormat="false" ht="15" hidden="false" customHeight="false" outlineLevel="0" collapsed="false">
      <c r="A477" s="18" t="s">
        <v>21</v>
      </c>
      <c r="B477" s="9" t="n">
        <v>39983</v>
      </c>
      <c r="C477" s="10"/>
      <c r="D477" s="10" t="n">
        <v>99130</v>
      </c>
      <c r="E477" s="10" t="n">
        <v>5</v>
      </c>
      <c r="F477" s="10" t="n">
        <v>4</v>
      </c>
      <c r="G477" s="10" t="n">
        <v>13</v>
      </c>
      <c r="H477" s="11" t="n">
        <f aca="false">ROUND(14.42*(LN(E477))+4.15,1)</f>
        <v>27.4</v>
      </c>
      <c r="I477" s="11" t="n">
        <f aca="false">ROUND(9.81*(LN(F477))+30.6,1)</f>
        <v>44.2</v>
      </c>
      <c r="J477" s="11" t="n">
        <f aca="false">60-ROUND(14.41*LN(G477*0.3048),1)</f>
        <v>40.2</v>
      </c>
      <c r="K477" s="12" t="n">
        <f aca="false">AVERAGE(H477,I477,J477)</f>
        <v>37.2666666666667</v>
      </c>
    </row>
    <row r="478" customFormat="false" ht="16.4" hidden="false" customHeight="false" outlineLevel="0" collapsed="false">
      <c r="A478" s="8" t="s">
        <v>22</v>
      </c>
      <c r="B478" s="9" t="n">
        <v>40014</v>
      </c>
      <c r="C478" s="17"/>
      <c r="D478" s="10" t="n">
        <v>99844</v>
      </c>
      <c r="E478" s="10" t="n">
        <v>18</v>
      </c>
      <c r="F478" s="10" t="n">
        <v>5</v>
      </c>
      <c r="G478" s="10" t="n">
        <v>11</v>
      </c>
      <c r="H478" s="11" t="n">
        <f aca="false">ROUND(14.42*(LN(E478))+4.15,1)</f>
        <v>45.8</v>
      </c>
      <c r="I478" s="11" t="n">
        <f aca="false">ROUND(9.81*(LN(F478))+30.6,1)</f>
        <v>46.4</v>
      </c>
      <c r="J478" s="11" t="n">
        <f aca="false">60-ROUND(14.41*LN(G478*0.3048),1)</f>
        <v>42.6</v>
      </c>
      <c r="K478" s="12" t="n">
        <f aca="false">AVERAGE(H478,I478,J478)</f>
        <v>44.9333333333333</v>
      </c>
    </row>
    <row r="479" customFormat="false" ht="15" hidden="false" customHeight="false" outlineLevel="0" collapsed="false">
      <c r="A479" s="19" t="s">
        <v>21</v>
      </c>
      <c r="B479" s="9" t="n">
        <v>40051</v>
      </c>
      <c r="C479" s="17"/>
      <c r="D479" s="10" t="n">
        <v>621</v>
      </c>
      <c r="E479" s="10" t="n">
        <v>15</v>
      </c>
      <c r="F479" s="10" t="n">
        <v>7</v>
      </c>
      <c r="G479" s="10" t="n">
        <v>10</v>
      </c>
      <c r="H479" s="11" t="n">
        <f aca="false">ROUND(14.42*(LN(E479))+4.15,1)</f>
        <v>43.2</v>
      </c>
      <c r="I479" s="11" t="n">
        <f aca="false">ROUND(9.81*(LN(F479))+30.6,1)</f>
        <v>49.7</v>
      </c>
      <c r="J479" s="11" t="n">
        <f aca="false">60-ROUND(14.41*LN(G479*0.3048),1)</f>
        <v>43.9</v>
      </c>
      <c r="K479" s="12" t="n">
        <f aca="false">AVERAGE(H479,I479,J479)</f>
        <v>45.6</v>
      </c>
      <c r="N479" s="20"/>
      <c r="O479" s="21"/>
      <c r="P479" s="20"/>
      <c r="Q479" s="20"/>
      <c r="R479" s="20"/>
      <c r="S479" s="20"/>
      <c r="T479" s="20"/>
      <c r="U479" s="20"/>
      <c r="V479" s="20"/>
      <c r="W479" s="20"/>
    </row>
    <row r="480" customFormat="false" ht="16.4" hidden="false" customHeight="false" outlineLevel="0" collapsed="false">
      <c r="A480" s="8" t="s">
        <v>19</v>
      </c>
      <c r="B480" s="9" t="n">
        <v>40072</v>
      </c>
      <c r="C480" s="17"/>
      <c r="D480" s="10" t="n">
        <v>935</v>
      </c>
      <c r="E480" s="10" t="n">
        <v>20</v>
      </c>
      <c r="F480" s="10" t="n">
        <v>5</v>
      </c>
      <c r="G480" s="10" t="n">
        <v>9.5</v>
      </c>
      <c r="H480" s="11" t="n">
        <f aca="false">ROUND(14.42*(LN(E480))+4.15,1)</f>
        <v>47.3</v>
      </c>
      <c r="I480" s="11" t="n">
        <f aca="false">ROUND(9.81*(LN(F480))+30.6,1)</f>
        <v>46.4</v>
      </c>
      <c r="J480" s="11" t="n">
        <f aca="false">60-ROUND(14.41*LN(G480*0.3048),1)</f>
        <v>44.7</v>
      </c>
      <c r="K480" s="12" t="n">
        <f aca="false">AVERAGE(H480,I480,J480)</f>
        <v>46.1333333333333</v>
      </c>
      <c r="N480" s="20"/>
      <c r="O480" s="21"/>
      <c r="P480" s="20"/>
      <c r="Q480" s="20"/>
      <c r="R480" s="20"/>
      <c r="S480" s="20"/>
      <c r="T480" s="20"/>
      <c r="U480" s="20"/>
      <c r="V480" s="20"/>
      <c r="W480" s="20"/>
    </row>
    <row r="481" customFormat="false" ht="16.4" hidden="false" customHeight="false" outlineLevel="0" collapsed="false">
      <c r="A481" s="8" t="s">
        <v>19</v>
      </c>
      <c r="B481" s="9" t="n">
        <v>40303</v>
      </c>
      <c r="C481" s="17"/>
      <c r="D481" s="10" t="n">
        <v>3607</v>
      </c>
      <c r="E481" s="10" t="n">
        <v>17</v>
      </c>
      <c r="F481" s="10" t="n">
        <v>4</v>
      </c>
      <c r="G481" s="10" t="n">
        <v>10</v>
      </c>
      <c r="H481" s="11" t="n">
        <f aca="false">ROUND(14.42*(LN(E481))+4.15,1)</f>
        <v>45</v>
      </c>
      <c r="I481" s="11" t="n">
        <f aca="false">ROUND(9.81*(LN(F481))+30.6,1)</f>
        <v>44.2</v>
      </c>
      <c r="J481" s="11" t="n">
        <f aca="false">60-ROUND(14.41*LN(G481*0.3048),1)</f>
        <v>43.9</v>
      </c>
      <c r="K481" s="12" t="n">
        <f aca="false">AVERAGE(H481,I481,J481)</f>
        <v>44.3666666666667</v>
      </c>
      <c r="N481" s="20"/>
      <c r="O481" s="21"/>
      <c r="P481" s="20"/>
      <c r="Q481" s="20"/>
      <c r="R481" s="20"/>
      <c r="S481" s="20"/>
      <c r="T481" s="20"/>
      <c r="U481" s="20"/>
      <c r="V481" s="20"/>
      <c r="W481" s="20"/>
    </row>
    <row r="482" customFormat="false" ht="16.4" hidden="false" customHeight="false" outlineLevel="0" collapsed="false">
      <c r="A482" s="8" t="s">
        <v>23</v>
      </c>
      <c r="B482" s="16" t="n">
        <v>40331</v>
      </c>
      <c r="C482" s="17"/>
      <c r="D482" s="10" t="n">
        <v>4028</v>
      </c>
      <c r="E482" s="10" t="n">
        <v>17</v>
      </c>
      <c r="F482" s="10" t="n">
        <v>5</v>
      </c>
      <c r="G482" s="10" t="n">
        <v>14</v>
      </c>
      <c r="H482" s="11" t="n">
        <f aca="false">ROUND(14.42*(LN(E482))+4.15,1)</f>
        <v>45</v>
      </c>
      <c r="I482" s="11" t="n">
        <f aca="false">ROUND(9.81*(LN(F482))+30.6,1)</f>
        <v>46.4</v>
      </c>
      <c r="J482" s="11" t="n">
        <f aca="false">60-ROUND(14.41*LN(G482*0.3048),1)</f>
        <v>39.1</v>
      </c>
      <c r="K482" s="12" t="n">
        <f aca="false">AVERAGE(H482,I482,J482)</f>
        <v>43.5</v>
      </c>
      <c r="N482" s="20"/>
      <c r="O482" s="21"/>
      <c r="P482" s="20"/>
      <c r="Q482" s="20"/>
      <c r="R482" s="20"/>
      <c r="S482" s="20"/>
      <c r="T482" s="20"/>
      <c r="U482" s="20"/>
      <c r="V482" s="20"/>
      <c r="W482" s="20"/>
    </row>
    <row r="483" customFormat="false" ht="15" hidden="false" customHeight="false" outlineLevel="0" collapsed="false">
      <c r="A483" s="19" t="s">
        <v>21</v>
      </c>
      <c r="B483" s="16" t="n">
        <v>40367</v>
      </c>
      <c r="C483" s="17"/>
      <c r="D483" s="10" t="n">
        <v>4809</v>
      </c>
      <c r="E483" s="10" t="n">
        <v>19</v>
      </c>
      <c r="F483" s="10" t="n">
        <v>1</v>
      </c>
      <c r="G483" s="10" t="n">
        <v>13</v>
      </c>
      <c r="H483" s="11" t="n">
        <f aca="false">ROUND(14.42*(LN(E483))+4.15,1)</f>
        <v>46.6</v>
      </c>
      <c r="I483" s="11" t="n">
        <f aca="false">ROUND(9.81*(LN(F483))+30.6,1)</f>
        <v>30.6</v>
      </c>
      <c r="J483" s="11" t="n">
        <f aca="false">60-ROUND(14.41*LN(G483*0.3048),1)</f>
        <v>40.2</v>
      </c>
      <c r="K483" s="12" t="n">
        <f aca="false">AVERAGE(H483,I483,J483)</f>
        <v>39.1333333333333</v>
      </c>
      <c r="N483" s="20"/>
      <c r="O483" s="21"/>
      <c r="P483" s="20"/>
      <c r="Q483" s="20"/>
      <c r="R483" s="20"/>
      <c r="S483" s="20"/>
      <c r="T483" s="20"/>
      <c r="U483" s="20"/>
      <c r="V483" s="20"/>
      <c r="W483" s="20"/>
    </row>
    <row r="484" customFormat="false" ht="15" hidden="false" customHeight="false" outlineLevel="0" collapsed="false">
      <c r="A484" s="19" t="s">
        <v>21</v>
      </c>
      <c r="B484" s="16" t="n">
        <v>40395</v>
      </c>
      <c r="C484" s="17"/>
      <c r="D484" s="10" t="n">
        <v>5534</v>
      </c>
      <c r="E484" s="10" t="n">
        <v>22</v>
      </c>
      <c r="F484" s="10" t="n">
        <v>11</v>
      </c>
      <c r="G484" s="10" t="n">
        <v>6</v>
      </c>
      <c r="H484" s="11" t="n">
        <f aca="false">ROUND(14.42*(LN(E484))+4.15,1)</f>
        <v>48.7</v>
      </c>
      <c r="I484" s="11" t="n">
        <f aca="false">ROUND(9.81*(LN(F484))+30.6,1)</f>
        <v>54.1</v>
      </c>
      <c r="J484" s="11" t="n">
        <f aca="false">60-ROUND(14.41*LN(G484*0.3048),1)</f>
        <v>51.3</v>
      </c>
      <c r="K484" s="12" t="n">
        <f aca="false">AVERAGE(H484,I484,J484)</f>
        <v>51.3666666666667</v>
      </c>
      <c r="N484" s="20"/>
      <c r="O484" s="22"/>
      <c r="P484" s="20"/>
      <c r="Q484" s="20"/>
      <c r="R484" s="20"/>
      <c r="S484" s="20"/>
      <c r="T484" s="20"/>
      <c r="U484" s="20"/>
      <c r="V484" s="20"/>
      <c r="W484" s="20"/>
    </row>
    <row r="485" customFormat="false" ht="16.4" hidden="false" customHeight="false" outlineLevel="0" collapsed="false">
      <c r="A485" s="8" t="s">
        <v>19</v>
      </c>
      <c r="B485" s="16" t="n">
        <v>40423</v>
      </c>
      <c r="C485" s="17"/>
      <c r="D485" s="10" t="n">
        <v>6124</v>
      </c>
      <c r="E485" s="10" t="n">
        <v>30</v>
      </c>
      <c r="F485" s="10" t="n">
        <v>21</v>
      </c>
      <c r="G485" s="10" t="n">
        <v>6</v>
      </c>
      <c r="H485" s="11" t="n">
        <f aca="false">ROUND(14.42*(LN(E485))+4.15,1)</f>
        <v>53.2</v>
      </c>
      <c r="I485" s="11" t="n">
        <f aca="false">ROUND(9.81*(LN(F485))+30.6,1)</f>
        <v>60.5</v>
      </c>
      <c r="J485" s="11" t="n">
        <f aca="false">60-ROUND(14.41*LN(G485*0.3048),1)</f>
        <v>51.3</v>
      </c>
      <c r="K485" s="12" t="n">
        <f aca="false">AVERAGE(H485,I485,J485)</f>
        <v>55</v>
      </c>
    </row>
    <row r="486" customFormat="false" ht="16.4" hidden="false" customHeight="false" outlineLevel="0" collapsed="false">
      <c r="A486" s="8" t="s">
        <v>24</v>
      </c>
      <c r="B486" s="16" t="n">
        <v>40689</v>
      </c>
      <c r="C486" s="17"/>
      <c r="D486" s="10" t="n">
        <v>9483</v>
      </c>
      <c r="E486" s="10" t="n">
        <v>11</v>
      </c>
      <c r="F486" s="10" t="n">
        <v>7</v>
      </c>
      <c r="G486" s="10" t="n">
        <v>9.5</v>
      </c>
      <c r="H486" s="11" t="n">
        <f aca="false">ROUND(14.42*(LN(E486))+4.15,1)</f>
        <v>38.7</v>
      </c>
      <c r="I486" s="11" t="n">
        <f aca="false">ROUND(9.81*(LN(F486))+30.6,1)</f>
        <v>49.7</v>
      </c>
      <c r="J486" s="11" t="n">
        <f aca="false">60-ROUND(14.41*LN(G486*0.3048),1)</f>
        <v>44.7</v>
      </c>
      <c r="K486" s="12" t="n">
        <f aca="false">AVERAGE(H486,I486,J486)</f>
        <v>44.3666666666667</v>
      </c>
    </row>
    <row r="487" customFormat="false" ht="15" hidden="false" customHeight="false" outlineLevel="0" collapsed="false">
      <c r="A487" s="19" t="s">
        <v>21</v>
      </c>
      <c r="B487" s="16" t="n">
        <v>40714</v>
      </c>
      <c r="C487" s="17"/>
      <c r="D487" s="10" t="n">
        <v>9941</v>
      </c>
      <c r="E487" s="10" t="n">
        <v>16</v>
      </c>
      <c r="F487" s="10" t="n">
        <v>12</v>
      </c>
      <c r="G487" s="10" t="n">
        <v>8</v>
      </c>
      <c r="H487" s="11" t="n">
        <f aca="false">ROUND(14.42*(LN(E487))+4.15,1)</f>
        <v>44.1</v>
      </c>
      <c r="I487" s="11" t="n">
        <f aca="false">ROUND(9.81*(LN(F487))+30.6,1)</f>
        <v>55</v>
      </c>
      <c r="J487" s="11" t="n">
        <f aca="false">60-ROUND(14.41*LN(G487*0.3048),1)</f>
        <v>47.2</v>
      </c>
      <c r="K487" s="12" t="n">
        <f aca="false">AVERAGE(H487,I487,J487)</f>
        <v>48.7666666666667</v>
      </c>
    </row>
    <row r="488" customFormat="false" ht="16.4" hidden="false" customHeight="false" outlineLevel="0" collapsed="false">
      <c r="A488" s="8" t="s">
        <v>25</v>
      </c>
      <c r="B488" s="16" t="n">
        <v>40742</v>
      </c>
      <c r="C488" s="17"/>
      <c r="D488" s="10" t="n">
        <v>10450</v>
      </c>
      <c r="E488" s="10" t="n">
        <v>22</v>
      </c>
      <c r="F488" s="10" t="n">
        <v>11</v>
      </c>
      <c r="G488" s="10" t="n">
        <v>8</v>
      </c>
      <c r="H488" s="11" t="n">
        <f aca="false">ROUND(14.42*(LN(E488))+4.15,1)</f>
        <v>48.7</v>
      </c>
      <c r="I488" s="11" t="n">
        <f aca="false">ROUND(9.81*(LN(F488))+30.6,1)</f>
        <v>54.1</v>
      </c>
      <c r="J488" s="11" t="n">
        <f aca="false">60-ROUND(14.41*LN(G488*0.3048),1)</f>
        <v>47.2</v>
      </c>
      <c r="K488" s="12" t="n">
        <f aca="false">AVERAGE(H488,I488,J488)</f>
        <v>50</v>
      </c>
    </row>
    <row r="489" customFormat="false" ht="15" hidden="false" customHeight="false" outlineLevel="0" collapsed="false">
      <c r="A489" s="19" t="s">
        <v>21</v>
      </c>
      <c r="B489" s="16" t="n">
        <v>40770</v>
      </c>
      <c r="C489" s="17"/>
      <c r="D489" s="10" t="n">
        <v>11057</v>
      </c>
      <c r="E489" s="10" t="n">
        <v>24</v>
      </c>
      <c r="F489" s="10" t="n">
        <v>10</v>
      </c>
      <c r="G489" s="10" t="n">
        <v>6.5</v>
      </c>
      <c r="H489" s="11" t="n">
        <f aca="false">ROUND(14.42*(LN(E489))+4.15,1)</f>
        <v>50</v>
      </c>
      <c r="I489" s="11" t="n">
        <f aca="false">ROUND(9.81*(LN(F489))+30.6,1)</f>
        <v>53.2</v>
      </c>
      <c r="J489" s="11" t="n">
        <f aca="false">60-ROUND(14.41*LN(G489*0.3048),1)</f>
        <v>50.1</v>
      </c>
      <c r="K489" s="12" t="n">
        <f aca="false">AVERAGE(H489,I489,J489)</f>
        <v>51.1</v>
      </c>
    </row>
    <row r="490" customFormat="false" ht="15" hidden="false" customHeight="false" outlineLevel="0" collapsed="false">
      <c r="A490" s="19" t="s">
        <v>21</v>
      </c>
      <c r="B490" s="16" t="n">
        <v>40802</v>
      </c>
      <c r="C490" s="17"/>
      <c r="D490" s="10" t="n">
        <v>11750</v>
      </c>
      <c r="E490" s="10" t="n">
        <v>78</v>
      </c>
      <c r="F490" s="10" t="n">
        <v>9</v>
      </c>
      <c r="G490" s="10" t="n">
        <v>5.5</v>
      </c>
      <c r="H490" s="11" t="n">
        <f aca="false">ROUND(14.42*(LN(E490))+4.15,1)</f>
        <v>67</v>
      </c>
      <c r="I490" s="11" t="n">
        <f aca="false">ROUND(9.81*(LN(F490))+30.6,1)</f>
        <v>52.2</v>
      </c>
      <c r="J490" s="11" t="n">
        <f aca="false">60-ROUND(14.41*LN(G490*0.3048),1)</f>
        <v>52.6</v>
      </c>
      <c r="K490" s="12" t="n">
        <f aca="false">AVERAGE(H490,I490,J490)</f>
        <v>57.2666666666667</v>
      </c>
    </row>
    <row r="491" customFormat="false" ht="16.4" hidden="false" customHeight="false" outlineLevel="0" collapsed="false">
      <c r="A491" s="8" t="s">
        <v>26</v>
      </c>
      <c r="B491" s="16" t="n">
        <v>41060</v>
      </c>
      <c r="C491" s="17"/>
      <c r="D491" s="10" t="n">
        <v>15431</v>
      </c>
      <c r="E491" s="10" t="n">
        <v>13</v>
      </c>
      <c r="F491" s="10" t="n">
        <v>3</v>
      </c>
      <c r="G491" s="10" t="n">
        <v>19</v>
      </c>
      <c r="H491" s="11" t="n">
        <f aca="false">ROUND(14.42*(LN(E491))+4.15,1)</f>
        <v>41.1</v>
      </c>
      <c r="I491" s="11" t="n">
        <f aca="false">ROUND(9.81*(LN(F491))+30.6,1)</f>
        <v>41.4</v>
      </c>
      <c r="J491" s="11" t="n">
        <f aca="false">60-ROUND(14.41*LN(G491*0.3048),1)</f>
        <v>34.7</v>
      </c>
      <c r="K491" s="12" t="n">
        <f aca="false">AVERAGE(H491,I491,J491)</f>
        <v>39.0666666666667</v>
      </c>
    </row>
    <row r="492" customFormat="false" ht="15" hidden="false" customHeight="false" outlineLevel="0" collapsed="false">
      <c r="A492" s="19" t="s">
        <v>27</v>
      </c>
      <c r="B492" s="16" t="n">
        <v>41087</v>
      </c>
      <c r="C492" s="17"/>
      <c r="D492" s="10" t="n">
        <v>16042</v>
      </c>
      <c r="E492" s="10" t="n">
        <v>15</v>
      </c>
      <c r="F492" s="10" t="n">
        <v>4</v>
      </c>
      <c r="G492" s="10" t="n">
        <v>14</v>
      </c>
      <c r="H492" s="11" t="n">
        <f aca="false">ROUND(14.42*(LN(E492))+4.15,1)</f>
        <v>43.2</v>
      </c>
      <c r="I492" s="11" t="n">
        <f aca="false">ROUND(9.81*(LN(F492))+30.6,1)</f>
        <v>44.2</v>
      </c>
      <c r="J492" s="11" t="n">
        <f aca="false">60-ROUND(14.41*LN(G492*0.3048),1)</f>
        <v>39.1</v>
      </c>
      <c r="K492" s="12" t="n">
        <f aca="false">AVERAGE(H492,I492,J492)</f>
        <v>42.1666666666667</v>
      </c>
    </row>
    <row r="493" customFormat="false" ht="15.75" hidden="false" customHeight="true" outlineLevel="0" collapsed="false">
      <c r="A493" s="19" t="s">
        <v>28</v>
      </c>
      <c r="B493" s="16" t="n">
        <v>41110</v>
      </c>
      <c r="C493" s="17"/>
      <c r="D493" s="10" t="n">
        <v>16581</v>
      </c>
      <c r="E493" s="10" t="n">
        <v>17</v>
      </c>
      <c r="F493" s="10" t="n">
        <v>8</v>
      </c>
      <c r="G493" s="10" t="n">
        <v>8</v>
      </c>
      <c r="H493" s="11" t="n">
        <f aca="false">ROUND(14.42*(LN(E493))+4.15,1)</f>
        <v>45</v>
      </c>
      <c r="I493" s="11" t="n">
        <f aca="false">ROUND(9.81*(LN(F493))+30.6,1)</f>
        <v>51</v>
      </c>
      <c r="J493" s="11" t="n">
        <f aca="false">60-ROUND(14.41*LN(G493*0.3048),1)</f>
        <v>47.2</v>
      </c>
      <c r="K493" s="12" t="n">
        <f aca="false">AVERAGE(H493,I493,J493)</f>
        <v>47.7333333333333</v>
      </c>
    </row>
    <row r="494" customFormat="false" ht="15" hidden="false" customHeight="false" outlineLevel="0" collapsed="false">
      <c r="A494" s="19" t="s">
        <v>29</v>
      </c>
      <c r="B494" s="16" t="n">
        <v>41141</v>
      </c>
      <c r="C494" s="17"/>
      <c r="D494" s="10" t="n">
        <v>17218</v>
      </c>
      <c r="E494" s="10" t="n">
        <v>22</v>
      </c>
      <c r="F494" s="10" t="n">
        <v>5</v>
      </c>
      <c r="G494" s="10" t="n">
        <v>7.5</v>
      </c>
      <c r="H494" s="11" t="n">
        <f aca="false">ROUND(14.42*(LN(E494))+4.15,1)</f>
        <v>48.7</v>
      </c>
      <c r="I494" s="11" t="n">
        <f aca="false">ROUND(9.81*(LN(F494))+30.6,1)</f>
        <v>46.4</v>
      </c>
      <c r="J494" s="11" t="n">
        <f aca="false">60-ROUND(14.41*LN(G494*0.3048),1)</f>
        <v>48.1</v>
      </c>
      <c r="K494" s="12" t="n">
        <f aca="false">AVERAGE(H494,I494,J494)</f>
        <v>47.7333333333333</v>
      </c>
    </row>
    <row r="495" customFormat="false" ht="15" hidden="false" customHeight="false" outlineLevel="0" collapsed="false">
      <c r="A495" s="19" t="s">
        <v>30</v>
      </c>
      <c r="B495" s="16" t="n">
        <v>41170</v>
      </c>
      <c r="C495" s="17"/>
      <c r="D495" s="10" t="n">
        <v>17735</v>
      </c>
      <c r="E495" s="10" t="n">
        <v>20</v>
      </c>
      <c r="F495" s="10" t="n">
        <v>12</v>
      </c>
      <c r="G495" s="10" t="n">
        <v>6.6</v>
      </c>
      <c r="H495" s="11" t="n">
        <f aca="false">ROUND(14.42*(LN(E495))+4.15,1)</f>
        <v>47.3</v>
      </c>
      <c r="I495" s="11" t="n">
        <f aca="false">ROUND(9.81*(LN(F495))+30.6,1)</f>
        <v>55</v>
      </c>
      <c r="J495" s="11" t="n">
        <f aca="false">60-ROUND(14.41*LN(G495*0.3048),1)</f>
        <v>49.9</v>
      </c>
      <c r="K495" s="12" t="n">
        <f aca="false">AVERAGE(H495,I495,J495)</f>
        <v>50.7333333333333</v>
      </c>
    </row>
    <row r="496" customFormat="false" ht="15" hidden="false" customHeight="false" outlineLevel="0" collapsed="false">
      <c r="A496" s="19" t="s">
        <v>31</v>
      </c>
      <c r="B496" s="16" t="n">
        <v>41422</v>
      </c>
      <c r="C496" s="17"/>
      <c r="D496" s="10" t="n">
        <v>21128</v>
      </c>
      <c r="E496" s="10" t="n">
        <v>18</v>
      </c>
      <c r="F496" s="10" t="n">
        <v>10</v>
      </c>
      <c r="G496" s="10" t="n">
        <v>8.5</v>
      </c>
      <c r="H496" s="11" t="n">
        <f aca="false">ROUND(14.42*(LN(E496))+4.15,1)</f>
        <v>45.8</v>
      </c>
      <c r="I496" s="11" t="n">
        <f aca="false">ROUND(9.81*(LN(F496))+30.6,1)</f>
        <v>53.2</v>
      </c>
      <c r="J496" s="11" t="n">
        <f aca="false">60-ROUND(14.41*LN(G496*0.3048),1)</f>
        <v>46.3</v>
      </c>
      <c r="K496" s="12" t="n">
        <f aca="false">AVERAGE(H496,I496,J496)</f>
        <v>48.4333333333333</v>
      </c>
    </row>
    <row r="497" customFormat="false" ht="15" hidden="false" customHeight="false" outlineLevel="0" collapsed="false">
      <c r="A497" s="19" t="s">
        <v>32</v>
      </c>
      <c r="B497" s="16" t="n">
        <v>41449</v>
      </c>
      <c r="C497" s="17"/>
      <c r="D497" s="10" t="n">
        <v>21772</v>
      </c>
      <c r="E497" s="10" t="n">
        <v>16</v>
      </c>
      <c r="F497" s="10" t="n">
        <v>4</v>
      </c>
      <c r="G497" s="10" t="n">
        <v>12</v>
      </c>
      <c r="H497" s="11" t="n">
        <f aca="false">ROUND(14.42*(LN(E497))+4.15,1)</f>
        <v>44.1</v>
      </c>
      <c r="I497" s="11" t="n">
        <f aca="false">ROUND(9.81*(LN(F497))+30.6,1)</f>
        <v>44.2</v>
      </c>
      <c r="J497" s="11" t="n">
        <f aca="false">60-ROUND(14.41*LN(G497*0.3048),1)</f>
        <v>41.3</v>
      </c>
      <c r="K497" s="12" t="n">
        <f aca="false">AVERAGE(H497,I497,J497)</f>
        <v>43.2</v>
      </c>
    </row>
    <row r="498" customFormat="false" ht="15" hidden="false" customHeight="false" outlineLevel="0" collapsed="false">
      <c r="A498" s="19" t="s">
        <v>33</v>
      </c>
      <c r="B498" s="16" t="n">
        <v>41480</v>
      </c>
      <c r="C498" s="17"/>
      <c r="D498" s="10" t="n">
        <v>22415</v>
      </c>
      <c r="E498" s="10" t="n">
        <v>13</v>
      </c>
      <c r="F498" s="10" t="n">
        <v>3</v>
      </c>
      <c r="G498" s="10" t="n">
        <v>9.5</v>
      </c>
      <c r="H498" s="11" t="n">
        <f aca="false">ROUND(14.42*(LN(E498))+4.15,1)</f>
        <v>41.1</v>
      </c>
      <c r="I498" s="11" t="n">
        <f aca="false">ROUND(9.81*(LN(F498))+30.6,1)</f>
        <v>41.4</v>
      </c>
      <c r="J498" s="11" t="n">
        <f aca="false">60-ROUND(14.41*LN(G498*0.3048),1)</f>
        <v>44.7</v>
      </c>
      <c r="K498" s="12" t="n">
        <f aca="false">AVERAGE(H498,I498,J498)</f>
        <v>42.4</v>
      </c>
    </row>
    <row r="499" customFormat="false" ht="15" hidden="false" customHeight="false" outlineLevel="0" collapsed="false">
      <c r="A499" s="19" t="s">
        <v>34</v>
      </c>
      <c r="B499" s="16" t="n">
        <v>41509</v>
      </c>
      <c r="C499" s="17"/>
      <c r="D499" s="10" t="n">
        <v>22988</v>
      </c>
      <c r="E499" s="10" t="n">
        <v>15</v>
      </c>
      <c r="F499" s="10" t="n">
        <v>7</v>
      </c>
      <c r="G499" s="10" t="n">
        <v>7</v>
      </c>
      <c r="H499" s="11" t="n">
        <f aca="false">ROUND(14.42*(LN(E499))+4.15,1)</f>
        <v>43.2</v>
      </c>
      <c r="I499" s="11" t="n">
        <f aca="false">ROUND(9.81*(LN(F499))+30.6,1)</f>
        <v>49.7</v>
      </c>
      <c r="J499" s="11" t="n">
        <f aca="false">60-ROUND(14.41*LN(G499*0.3048),1)</f>
        <v>49.1</v>
      </c>
      <c r="K499" s="12" t="n">
        <f aca="false">AVERAGE(H499,I499,J499)</f>
        <v>47.3333333333333</v>
      </c>
    </row>
    <row r="500" customFormat="false" ht="15" hidden="false" customHeight="false" outlineLevel="0" collapsed="false">
      <c r="A500" s="19" t="s">
        <v>35</v>
      </c>
      <c r="B500" s="16" t="n">
        <v>41547</v>
      </c>
      <c r="C500" s="17"/>
      <c r="D500" s="10" t="n">
        <v>23480</v>
      </c>
      <c r="E500" s="10" t="n">
        <v>13</v>
      </c>
      <c r="F500" s="10" t="n">
        <v>13</v>
      </c>
      <c r="G500" s="10" t="n">
        <v>9.5</v>
      </c>
      <c r="H500" s="11" t="n">
        <f aca="false">ROUND(14.42*(LN(E500))+4.15,1)</f>
        <v>41.1</v>
      </c>
      <c r="I500" s="11" t="n">
        <f aca="false">ROUND(9.81*(LN(F500))+30.6,1)</f>
        <v>55.8</v>
      </c>
      <c r="J500" s="11" t="n">
        <f aca="false">60-ROUND(14.41*LN(G500*0.3048),1)</f>
        <v>44.7</v>
      </c>
      <c r="K500" s="12" t="n">
        <f aca="false">AVERAGE(H500,I500,J500)</f>
        <v>47.2</v>
      </c>
    </row>
    <row r="501" customFormat="false" ht="15" hidden="false" customHeight="false" outlineLevel="0" collapsed="false">
      <c r="A501" s="19" t="s">
        <v>26</v>
      </c>
      <c r="B501" s="16" t="n">
        <v>41786</v>
      </c>
      <c r="C501" s="17"/>
      <c r="D501" s="10" t="n">
        <v>26373</v>
      </c>
      <c r="E501" s="10" t="n">
        <v>9</v>
      </c>
      <c r="F501" s="10" t="n">
        <v>3</v>
      </c>
      <c r="G501" s="10" t="n">
        <v>17</v>
      </c>
      <c r="H501" s="11" t="n">
        <f aca="false">ROUND(14.42*(LN(E501))+4.15,1)</f>
        <v>35.8</v>
      </c>
      <c r="I501" s="11" t="n">
        <f aca="false">ROUND(9.81*(LN(F501))+30.6,1)</f>
        <v>41.4</v>
      </c>
      <c r="J501" s="11" t="n">
        <f aca="false">60-ROUND(14.41*LN(G501*0.3048),1)</f>
        <v>36.3</v>
      </c>
      <c r="K501" s="12" t="n">
        <f aca="false">AVERAGE(H501,I501,J501)</f>
        <v>37.8333333333333</v>
      </c>
    </row>
    <row r="502" customFormat="false" ht="15" hidden="false" customHeight="false" outlineLevel="0" collapsed="false">
      <c r="A502" s="19" t="s">
        <v>26</v>
      </c>
      <c r="B502" s="16" t="n">
        <v>41816</v>
      </c>
      <c r="C502" s="17"/>
      <c r="D502" s="10" t="n">
        <v>27077</v>
      </c>
      <c r="E502" s="10" t="n">
        <v>8</v>
      </c>
      <c r="F502" s="10" t="n">
        <v>3</v>
      </c>
      <c r="G502" s="10" t="n">
        <v>22</v>
      </c>
      <c r="H502" s="11" t="n">
        <f aca="false">ROUND(14.42*(LN(E502))+4.15,1)</f>
        <v>34.1</v>
      </c>
      <c r="I502" s="11" t="n">
        <f aca="false">ROUND(9.81*(LN(F502))+30.6,1)</f>
        <v>41.4</v>
      </c>
      <c r="J502" s="11" t="n">
        <f aca="false">60-ROUND(14.41*LN(G502*0.3048),1)</f>
        <v>32.6</v>
      </c>
      <c r="K502" s="12" t="n">
        <f aca="false">AVERAGE(H502,I502,J502)</f>
        <v>36.0333333333333</v>
      </c>
    </row>
    <row r="503" customFormat="false" ht="15" hidden="false" customHeight="false" outlineLevel="0" collapsed="false">
      <c r="A503" s="19" t="s">
        <v>36</v>
      </c>
      <c r="B503" s="16" t="n">
        <v>41843</v>
      </c>
      <c r="C503" s="17"/>
      <c r="D503" s="10" t="n">
        <v>27628</v>
      </c>
      <c r="E503" s="10" t="n">
        <v>14</v>
      </c>
      <c r="F503" s="10" t="n">
        <v>3</v>
      </c>
      <c r="G503" s="10" t="n">
        <v>15</v>
      </c>
      <c r="H503" s="11" t="n">
        <f aca="false">ROUND(14.42*(LN(E503))+4.15,1)</f>
        <v>42.2</v>
      </c>
      <c r="I503" s="11" t="n">
        <f aca="false">ROUND(9.81*(LN(F503))+30.6,1)</f>
        <v>41.4</v>
      </c>
      <c r="J503" s="11" t="n">
        <f aca="false">60-ROUND(14.41*LN(G503*0.3048),1)</f>
        <v>38.1</v>
      </c>
      <c r="K503" s="12" t="n">
        <f aca="false">AVERAGE(H503,I503,J503)</f>
        <v>40.5666666666667</v>
      </c>
    </row>
    <row r="504" customFormat="false" ht="15" hidden="false" customHeight="false" outlineLevel="0" collapsed="false">
      <c r="A504" s="19" t="s">
        <v>26</v>
      </c>
      <c r="B504" s="16" t="n">
        <v>41879</v>
      </c>
      <c r="C504" s="17"/>
      <c r="D504" s="10" t="n">
        <v>28506</v>
      </c>
      <c r="E504" s="10" t="n">
        <v>16</v>
      </c>
      <c r="F504" s="10" t="n">
        <v>9</v>
      </c>
      <c r="G504" s="10" t="n">
        <v>9.5</v>
      </c>
      <c r="H504" s="11" t="n">
        <f aca="false">ROUND(14.42*(LN(E504))+4.15,1)</f>
        <v>44.1</v>
      </c>
      <c r="I504" s="11" t="n">
        <f aca="false">ROUND(9.81*(LN(F504))+30.6,1)</f>
        <v>52.2</v>
      </c>
      <c r="J504" s="11" t="n">
        <f aca="false">60-ROUND(14.41*LN(G504*0.3048),1)</f>
        <v>44.7</v>
      </c>
      <c r="K504" s="12" t="n">
        <f aca="false">AVERAGE(H504,I504,J504)</f>
        <v>47</v>
      </c>
    </row>
    <row r="505" customFormat="false" ht="15" hidden="false" customHeight="false" outlineLevel="0" collapsed="false">
      <c r="A505" s="19" t="s">
        <v>26</v>
      </c>
      <c r="B505" s="16" t="n">
        <v>41898</v>
      </c>
      <c r="C505" s="17"/>
      <c r="D505" s="10" t="n">
        <v>28872</v>
      </c>
      <c r="E505" s="10" t="n">
        <v>16</v>
      </c>
      <c r="F505" s="10" t="n">
        <v>3</v>
      </c>
      <c r="G505" s="10" t="n">
        <v>17</v>
      </c>
      <c r="H505" s="11" t="n">
        <f aca="false">ROUND(14.42*(LN(E505))+4.15,1)</f>
        <v>44.1</v>
      </c>
      <c r="I505" s="11" t="n">
        <f aca="false">ROUND(9.81*(LN(F505))+30.6,1)</f>
        <v>41.4</v>
      </c>
      <c r="J505" s="11" t="n">
        <f aca="false">60-ROUND(14.41*LN(G505*0.3048),1)</f>
        <v>36.3</v>
      </c>
      <c r="K505" s="12" t="n">
        <f aca="false">AVERAGE(H505,I505,J505)</f>
        <v>40.6</v>
      </c>
    </row>
    <row r="506" customFormat="false" ht="15" hidden="false" customHeight="false" outlineLevel="0" collapsed="false">
      <c r="A506" s="19" t="s">
        <v>26</v>
      </c>
      <c r="B506" s="16" t="n">
        <v>42151</v>
      </c>
      <c r="C506" s="17"/>
      <c r="D506" s="10" t="n">
        <v>32126</v>
      </c>
      <c r="E506" s="10" t="n">
        <v>7</v>
      </c>
      <c r="F506" s="10" t="n">
        <v>3</v>
      </c>
      <c r="G506" s="10" t="n">
        <v>25.5</v>
      </c>
      <c r="H506" s="11" t="n">
        <f aca="false">ROUND(14.42*(LN(E506))+4.15,1)</f>
        <v>32.2</v>
      </c>
      <c r="I506" s="11" t="n">
        <f aca="false">ROUND(9.81*(LN(F506))+30.6,1)</f>
        <v>41.4</v>
      </c>
      <c r="J506" s="11" t="n">
        <f aca="false">60-ROUND(14.41*LN(G506*0.3048),1)</f>
        <v>30.5</v>
      </c>
      <c r="K506" s="12" t="n">
        <f aca="false">AVERAGE(H506,I506,J506)</f>
        <v>34.7</v>
      </c>
    </row>
    <row r="507" customFormat="false" ht="15" hidden="false" customHeight="false" outlineLevel="0" collapsed="false">
      <c r="A507" s="19" t="s">
        <v>26</v>
      </c>
      <c r="B507" s="16" t="n">
        <v>42179</v>
      </c>
      <c r="C507" s="17"/>
      <c r="D507" s="17" t="n">
        <v>32853</v>
      </c>
      <c r="E507" s="10" t="n">
        <v>9</v>
      </c>
      <c r="F507" s="17" t="n">
        <v>3</v>
      </c>
      <c r="G507" s="17" t="n">
        <v>22</v>
      </c>
      <c r="H507" s="11" t="n">
        <f aca="false">ROUND(14.42*(LN(E507))+4.15,1)</f>
        <v>35.8</v>
      </c>
      <c r="I507" s="11" t="n">
        <f aca="false">ROUND(9.81*(LN(F507))+30.6,1)</f>
        <v>41.4</v>
      </c>
      <c r="J507" s="11" t="n">
        <f aca="false">60-ROUND(14.41*LN(G507*0.3048),1)</f>
        <v>32.6</v>
      </c>
      <c r="K507" s="12" t="n">
        <f aca="false">AVERAGE(H507,I507,J507)</f>
        <v>36.6</v>
      </c>
    </row>
    <row r="508" customFormat="false" ht="15" hidden="false" customHeight="false" outlineLevel="0" collapsed="false">
      <c r="A508" s="19" t="s">
        <v>26</v>
      </c>
      <c r="B508" s="16" t="n">
        <v>42242</v>
      </c>
      <c r="C508" s="17"/>
      <c r="D508" s="17" t="n">
        <v>34504</v>
      </c>
      <c r="E508" s="10" t="n">
        <v>20</v>
      </c>
      <c r="F508" s="17" t="n">
        <v>5</v>
      </c>
      <c r="G508" s="17" t="n">
        <v>15</v>
      </c>
      <c r="H508" s="11" t="n">
        <f aca="false">ROUND(14.42*(LN(E508))+4.15,1)</f>
        <v>47.3</v>
      </c>
      <c r="I508" s="11" t="n">
        <f aca="false">ROUND(9.81*(LN(F508))+30.6,1)</f>
        <v>46.4</v>
      </c>
      <c r="J508" s="11" t="n">
        <f aca="false">60-ROUND(14.41*LN(G508*0.3048),1)</f>
        <v>38.1</v>
      </c>
      <c r="K508" s="12" t="n">
        <f aca="false">AVERAGE(H508,I508,J508)</f>
        <v>43.9333333333333</v>
      </c>
    </row>
    <row r="509" customFormat="false" ht="15" hidden="false" customHeight="false" outlineLevel="0" collapsed="false">
      <c r="A509" s="19" t="s">
        <v>26</v>
      </c>
      <c r="B509" s="16" t="n">
        <v>42272</v>
      </c>
      <c r="C509" s="17"/>
      <c r="D509" s="17" t="n">
        <v>35084</v>
      </c>
      <c r="E509" s="10" t="n">
        <v>15</v>
      </c>
      <c r="F509" s="17" t="n">
        <v>2</v>
      </c>
      <c r="G509" s="17" t="n">
        <v>14</v>
      </c>
      <c r="H509" s="11" t="n">
        <f aca="false">ROUND(14.42*(LN(E509))+4.15,1)</f>
        <v>43.2</v>
      </c>
      <c r="I509" s="11" t="n">
        <f aca="false">ROUND(9.81*(LN(F509))+30.6,1)</f>
        <v>37.4</v>
      </c>
      <c r="J509" s="11" t="n">
        <f aca="false">60-ROUND(14.41*LN(G509*0.3048),1)</f>
        <v>39.1</v>
      </c>
      <c r="K509" s="12" t="n">
        <f aca="false">AVERAGE(H509,I509,J509)</f>
        <v>39.9</v>
      </c>
    </row>
    <row r="510" customFormat="false" ht="15" hidden="false" customHeight="false" outlineLevel="0" collapsed="false">
      <c r="A510" s="19" t="s">
        <v>26</v>
      </c>
      <c r="B510" s="16" t="n">
        <v>42514</v>
      </c>
      <c r="C510" s="17" t="s">
        <v>37</v>
      </c>
      <c r="D510" s="17" t="n">
        <v>38800</v>
      </c>
      <c r="E510" s="10" t="n">
        <v>13</v>
      </c>
      <c r="F510" s="17" t="n">
        <v>1</v>
      </c>
      <c r="G510" s="17" t="n">
        <v>20</v>
      </c>
      <c r="H510" s="11" t="n">
        <f aca="false">ROUND(14.42*(LN(E510))+4.15,1)</f>
        <v>41.1</v>
      </c>
      <c r="I510" s="11" t="n">
        <f aca="false">ROUND(9.81*(LN(F510))+30.6,1)</f>
        <v>30.6</v>
      </c>
      <c r="J510" s="11" t="n">
        <f aca="false">60-ROUND(14.41*LN(G510*0.3048),1)</f>
        <v>34</v>
      </c>
      <c r="K510" s="12" t="n">
        <f aca="false">AVERAGE(H510,I510,J510)</f>
        <v>35.2333333333333</v>
      </c>
    </row>
    <row r="511" customFormat="false" ht="15" hidden="false" customHeight="false" outlineLevel="0" collapsed="false">
      <c r="A511" s="19" t="s">
        <v>30</v>
      </c>
      <c r="B511" s="16" t="n">
        <v>42545</v>
      </c>
      <c r="C511" s="17" t="s">
        <v>37</v>
      </c>
      <c r="D511" s="17" t="n">
        <v>39735</v>
      </c>
      <c r="E511" s="10" t="n">
        <v>13</v>
      </c>
      <c r="F511" s="17" t="n">
        <v>7</v>
      </c>
      <c r="G511" s="17" t="n">
        <v>17</v>
      </c>
      <c r="H511" s="11" t="n">
        <f aca="false">ROUND(14.42*(LN(E511))+4.15,1)</f>
        <v>41.1</v>
      </c>
      <c r="I511" s="11" t="n">
        <f aca="false">ROUND(9.81*(LN(F511))+30.6,1)</f>
        <v>49.7</v>
      </c>
      <c r="J511" s="11" t="n">
        <f aca="false">60-ROUND(14.41*LN(G511*0.3048),1)</f>
        <v>36.3</v>
      </c>
      <c r="K511" s="12" t="n">
        <f aca="false">AVERAGE(H511,I511,J511)</f>
        <v>42.3666666666667</v>
      </c>
    </row>
    <row r="512" customFormat="false" ht="15" hidden="false" customHeight="false" outlineLevel="0" collapsed="false">
      <c r="A512" s="19" t="s">
        <v>30</v>
      </c>
      <c r="B512" s="16" t="n">
        <v>42576</v>
      </c>
      <c r="C512" s="17" t="s">
        <v>37</v>
      </c>
      <c r="D512" s="17" t="n">
        <v>40592</v>
      </c>
      <c r="E512" s="10" t="n">
        <v>18</v>
      </c>
      <c r="F512" s="17" t="n">
        <v>3</v>
      </c>
      <c r="G512" s="17" t="n">
        <v>12.5</v>
      </c>
      <c r="H512" s="11" t="n">
        <f aca="false">ROUND(14.42*(LN(E512))+4.15,1)</f>
        <v>45.8</v>
      </c>
      <c r="I512" s="11" t="n">
        <f aca="false">ROUND(9.81*(LN(F512))+30.6,1)</f>
        <v>41.4</v>
      </c>
      <c r="J512" s="11" t="n">
        <f aca="false">60-ROUND(14.41*LN(G512*0.3048),1)</f>
        <v>40.7</v>
      </c>
      <c r="K512" s="12" t="n">
        <f aca="false">AVERAGE(H512,I512,J512)</f>
        <v>42.6333333333333</v>
      </c>
    </row>
    <row r="513" customFormat="false" ht="15" hidden="false" customHeight="false" outlineLevel="0" collapsed="false">
      <c r="A513" s="19" t="s">
        <v>30</v>
      </c>
      <c r="B513" s="16" t="n">
        <v>42606</v>
      </c>
      <c r="C513" s="17" t="s">
        <v>37</v>
      </c>
      <c r="D513" s="17" t="n">
        <v>41392</v>
      </c>
      <c r="E513" s="10" t="n">
        <v>23</v>
      </c>
      <c r="F513" s="17" t="n">
        <v>5</v>
      </c>
      <c r="G513" s="17" t="n">
        <v>9.5</v>
      </c>
      <c r="H513" s="11" t="n">
        <f aca="false">ROUND(14.42*(LN(E513))+4.15,1)</f>
        <v>49.4</v>
      </c>
      <c r="I513" s="11" t="n">
        <f aca="false">ROUND(9.81*(LN(F513))+30.6,1)</f>
        <v>46.4</v>
      </c>
      <c r="J513" s="11" t="n">
        <f aca="false">60-ROUND(14.41*LN(G513*0.3048),1)</f>
        <v>44.7</v>
      </c>
      <c r="K513" s="12" t="n">
        <f aca="false">AVERAGE(H513,I513,J513)</f>
        <v>46.8333333333333</v>
      </c>
    </row>
    <row r="514" customFormat="false" ht="15" hidden="false" customHeight="false" outlineLevel="0" collapsed="false">
      <c r="A514" s="19" t="s">
        <v>30</v>
      </c>
      <c r="B514" s="16" t="n">
        <v>42874</v>
      </c>
      <c r="C514" s="17" t="s">
        <v>37</v>
      </c>
      <c r="D514" s="17" t="n">
        <v>1696</v>
      </c>
      <c r="E514" s="10" t="n">
        <v>9</v>
      </c>
      <c r="F514" s="17" t="n">
        <v>2</v>
      </c>
      <c r="G514" s="17" t="n">
        <v>17</v>
      </c>
      <c r="H514" s="11" t="n">
        <f aca="false">ROUND(14.42*(LN(E514))+4.15,1)</f>
        <v>35.8</v>
      </c>
      <c r="I514" s="11" t="n">
        <f aca="false">ROUND(9.81*(LN(F514))+30.6,1)</f>
        <v>37.4</v>
      </c>
      <c r="J514" s="11" t="n">
        <f aca="false">60-ROUND(14.41*LN(G514*0.3048),1)</f>
        <v>36.3</v>
      </c>
      <c r="K514" s="12" t="n">
        <f aca="false">AVERAGE(H514,I514,J514)</f>
        <v>36.5</v>
      </c>
    </row>
    <row r="515" customFormat="false" ht="15" hidden="false" customHeight="false" outlineLevel="0" collapsed="false">
      <c r="A515" s="19" t="s">
        <v>38</v>
      </c>
      <c r="B515" s="16" t="n">
        <v>42908</v>
      </c>
      <c r="C515" s="17" t="s">
        <v>37</v>
      </c>
      <c r="D515" s="17" t="n">
        <v>2632</v>
      </c>
      <c r="E515" s="10" t="n">
        <v>13</v>
      </c>
      <c r="F515" s="17" t="n">
        <v>2</v>
      </c>
      <c r="G515" s="17" t="n">
        <v>16</v>
      </c>
      <c r="H515" s="11" t="n">
        <f aca="false">ROUND(14.42*(LN(E515))+4.15,1)</f>
        <v>41.1</v>
      </c>
      <c r="I515" s="11" t="n">
        <f aca="false">ROUND(9.81*(LN(F515))+30.6,1)</f>
        <v>37.4</v>
      </c>
      <c r="J515" s="11" t="n">
        <f aca="false">60-ROUND(14.41*LN(G515*0.3048),1)</f>
        <v>37.2</v>
      </c>
      <c r="K515" s="12" t="n">
        <f aca="false">AVERAGE(H515,I515,J515)</f>
        <v>38.5666666666667</v>
      </c>
    </row>
    <row r="516" customFormat="false" ht="15" hidden="false" customHeight="false" outlineLevel="0" collapsed="false">
      <c r="A516" s="19" t="s">
        <v>38</v>
      </c>
      <c r="B516" s="16" t="n">
        <v>42935</v>
      </c>
      <c r="C516" s="17" t="s">
        <v>37</v>
      </c>
      <c r="D516" s="17" t="n">
        <v>3427</v>
      </c>
      <c r="E516" s="10" t="n">
        <v>16</v>
      </c>
      <c r="F516" s="17" t="n">
        <v>2</v>
      </c>
      <c r="G516" s="17" t="n">
        <v>13</v>
      </c>
      <c r="H516" s="11" t="n">
        <f aca="false">ROUND(14.42*(LN(E516))+4.15,1)</f>
        <v>44.1</v>
      </c>
      <c r="I516" s="11" t="n">
        <f aca="false">ROUND(9.81*(LN(F516))+30.6,1)</f>
        <v>37.4</v>
      </c>
      <c r="J516" s="11" t="n">
        <f aca="false">60-ROUND(14.41*LN(G516*0.3048),1)</f>
        <v>40.2</v>
      </c>
      <c r="K516" s="12" t="n">
        <f aca="false">AVERAGE(H516,I516,J516)</f>
        <v>40.5666666666667</v>
      </c>
    </row>
    <row r="517" customFormat="false" ht="15" hidden="false" customHeight="false" outlineLevel="0" collapsed="false">
      <c r="A517" s="19" t="s">
        <v>38</v>
      </c>
      <c r="B517" s="16" t="n">
        <v>42962</v>
      </c>
      <c r="C517" s="17" t="s">
        <v>37</v>
      </c>
      <c r="D517" s="17" t="n">
        <v>4210</v>
      </c>
      <c r="E517" s="10" t="n">
        <v>18</v>
      </c>
      <c r="F517" s="17" t="n">
        <v>3</v>
      </c>
      <c r="G517" s="17" t="n">
        <v>12</v>
      </c>
      <c r="H517" s="11" t="n">
        <f aca="false">ROUND(14.42*(LN(E517))+4.15,1)</f>
        <v>45.8</v>
      </c>
      <c r="I517" s="11" t="n">
        <f aca="false">ROUND(9.81*(LN(F517))+30.6,1)</f>
        <v>41.4</v>
      </c>
      <c r="J517" s="11" t="n">
        <f aca="false">60-ROUND(14.41*LN(G517*0.3048),1)</f>
        <v>41.3</v>
      </c>
      <c r="K517" s="12" t="n">
        <f aca="false">AVERAGE(H517,I517,J517)</f>
        <v>42.8333333333333</v>
      </c>
    </row>
    <row r="518" customFormat="false" ht="15" hidden="false" customHeight="false" outlineLevel="0" collapsed="false">
      <c r="A518" s="19" t="s">
        <v>38</v>
      </c>
      <c r="B518" s="16" t="n">
        <v>42992</v>
      </c>
      <c r="C518" s="17" t="s">
        <v>37</v>
      </c>
      <c r="D518" s="17" t="n">
        <v>5078</v>
      </c>
      <c r="E518" s="10" t="n">
        <v>15</v>
      </c>
      <c r="F518" s="17" t="n">
        <v>1</v>
      </c>
      <c r="G518" s="17" t="n">
        <v>13</v>
      </c>
      <c r="H518" s="11" t="n">
        <f aca="false">ROUND(14.42*(LN(E518))+4.15,1)</f>
        <v>43.2</v>
      </c>
      <c r="I518" s="11" t="n">
        <f aca="false">ROUND(9.81*(LN(F518))+30.6,1)</f>
        <v>30.6</v>
      </c>
      <c r="J518" s="11" t="n">
        <f aca="false">60-ROUND(14.41*LN(G518*0.3048),1)</f>
        <v>40.2</v>
      </c>
      <c r="K518" s="12" t="n">
        <f aca="false">AVERAGE(H518,I518,J518)</f>
        <v>38</v>
      </c>
    </row>
    <row r="519" customFormat="false" ht="15" hidden="false" customHeight="false" outlineLevel="0" collapsed="false">
      <c r="A519" s="19" t="s">
        <v>38</v>
      </c>
      <c r="B519" s="16" t="n">
        <v>43242</v>
      </c>
      <c r="C519" s="17" t="s">
        <v>37</v>
      </c>
      <c r="D519" s="17" t="n">
        <v>9829</v>
      </c>
      <c r="E519" s="10" t="n">
        <v>13</v>
      </c>
      <c r="F519" s="17" t="n">
        <v>2</v>
      </c>
      <c r="G519" s="17" t="n">
        <v>18</v>
      </c>
      <c r="H519" s="11" t="n">
        <f aca="false">ROUND(14.42*(LN(E519))+4.15,1)</f>
        <v>41.1</v>
      </c>
      <c r="I519" s="11" t="n">
        <f aca="false">ROUND(9.81*(LN(F519))+30.6,1)</f>
        <v>37.4</v>
      </c>
      <c r="J519" s="11" t="n">
        <f aca="false">60-ROUND(14.41*LN(G519*0.3048),1)</f>
        <v>35.5</v>
      </c>
      <c r="K519" s="12" t="n">
        <f aca="false">AVERAGE(H519,I519,J519)</f>
        <v>38</v>
      </c>
    </row>
    <row r="520" customFormat="false" ht="15" hidden="false" customHeight="false" outlineLevel="0" collapsed="false">
      <c r="A520" s="19" t="s">
        <v>38</v>
      </c>
      <c r="B520" s="16" t="n">
        <v>43278</v>
      </c>
      <c r="C520" s="17" t="s">
        <v>37</v>
      </c>
      <c r="D520" s="17" t="n">
        <v>11196</v>
      </c>
      <c r="E520" s="10" t="n">
        <v>7</v>
      </c>
      <c r="F520" s="17" t="n">
        <v>1</v>
      </c>
      <c r="G520" s="17" t="n">
        <v>16</v>
      </c>
      <c r="H520" s="11" t="n">
        <f aca="false">ROUND(14.42*(LN(E520))+4.15,1)</f>
        <v>32.2</v>
      </c>
      <c r="I520" s="11" t="n">
        <f aca="false">ROUND(9.81*(LN(F520))+30.6,1)</f>
        <v>30.6</v>
      </c>
      <c r="J520" s="11" t="n">
        <f aca="false">60-ROUND(14.41*LN(G520*0.3048),1)</f>
        <v>37.2</v>
      </c>
      <c r="K520" s="12" t="n">
        <f aca="false">AVERAGE(H520,I520,J520)</f>
        <v>33.3333333333333</v>
      </c>
    </row>
    <row r="521" customFormat="false" ht="15" hidden="false" customHeight="false" outlineLevel="0" collapsed="false">
      <c r="A521" s="19" t="s">
        <v>38</v>
      </c>
      <c r="B521" s="16" t="n">
        <v>43311</v>
      </c>
      <c r="C521" s="17" t="s">
        <v>37</v>
      </c>
      <c r="D521" s="17" t="n">
        <v>12376</v>
      </c>
      <c r="E521" s="10" t="n">
        <v>20</v>
      </c>
      <c r="F521" s="17" t="n">
        <v>2</v>
      </c>
      <c r="G521" s="17" t="n">
        <v>12</v>
      </c>
      <c r="H521" s="11" t="n">
        <f aca="false">ROUND(14.42*(LN(E521))+4.15,1)</f>
        <v>47.3</v>
      </c>
      <c r="I521" s="11" t="n">
        <f aca="false">ROUND(9.81*(LN(F521))+30.6,1)</f>
        <v>37.4</v>
      </c>
      <c r="J521" s="11" t="n">
        <f aca="false">60-ROUND(14.41*LN(G521*0.3048),1)</f>
        <v>41.3</v>
      </c>
      <c r="K521" s="12" t="n">
        <f aca="false">AVERAGE(H521,I521,J521)</f>
        <v>42</v>
      </c>
    </row>
    <row r="522" customFormat="false" ht="15" hidden="false" customHeight="false" outlineLevel="0" collapsed="false">
      <c r="A522" s="19" t="s">
        <v>38</v>
      </c>
      <c r="B522" s="16" t="n">
        <v>43341</v>
      </c>
      <c r="C522" s="17" t="s">
        <v>37</v>
      </c>
      <c r="D522" s="17" t="n">
        <v>13570</v>
      </c>
      <c r="E522" s="10" t="n">
        <v>25</v>
      </c>
      <c r="F522" s="17" t="n">
        <v>7</v>
      </c>
      <c r="G522" s="17" t="n">
        <v>11</v>
      </c>
      <c r="H522" s="11" t="n">
        <f aca="false">ROUND(14.42*(LN(E522))+4.15,1)</f>
        <v>50.6</v>
      </c>
      <c r="I522" s="11" t="n">
        <f aca="false">ROUND(9.81*(LN(F522))+30.6,1)</f>
        <v>49.7</v>
      </c>
      <c r="J522" s="11" t="n">
        <f aca="false">60-ROUND(14.41*LN(G522*0.3048),1)</f>
        <v>42.6</v>
      </c>
      <c r="K522" s="12" t="n">
        <f aca="false">AVERAGE(H522,I522,J522)</f>
        <v>47.6333333333333</v>
      </c>
    </row>
    <row r="523" customFormat="false" ht="15" hidden="false" customHeight="false" outlineLevel="0" collapsed="false">
      <c r="A523" s="19" t="s">
        <v>38</v>
      </c>
      <c r="B523" s="16" t="n">
        <v>43368</v>
      </c>
      <c r="C523" s="17" t="s">
        <v>37</v>
      </c>
      <c r="D523" s="17" t="n">
        <v>14474</v>
      </c>
      <c r="E523" s="10" t="n">
        <v>24</v>
      </c>
      <c r="F523" s="17" t="n">
        <v>5</v>
      </c>
      <c r="G523" s="17" t="n">
        <v>13</v>
      </c>
      <c r="H523" s="11" t="n">
        <f aca="false">ROUND(14.42*(LN(E523))+4.15,1)</f>
        <v>50</v>
      </c>
      <c r="I523" s="11" t="n">
        <f aca="false">ROUND(9.81*(LN(F523))+30.6,1)</f>
        <v>46.4</v>
      </c>
      <c r="J523" s="11" t="n">
        <f aca="false">60-ROUND(14.41*LN(G523*0.3048),1)</f>
        <v>40.2</v>
      </c>
      <c r="K523" s="12" t="n">
        <f aca="false">AVERAGE(H523,I523,J523)</f>
        <v>45.5333333333333</v>
      </c>
    </row>
    <row r="524" customFormat="false" ht="15" hidden="false" customHeight="false" outlineLevel="0" collapsed="false">
      <c r="A524" s="19" t="s">
        <v>38</v>
      </c>
      <c r="B524" s="16" t="n">
        <v>43629</v>
      </c>
      <c r="C524" s="17" t="s">
        <v>37</v>
      </c>
      <c r="D524" s="17" t="n">
        <v>21219</v>
      </c>
      <c r="E524" s="10" t="n">
        <v>14</v>
      </c>
      <c r="F524" s="17" t="n">
        <v>5</v>
      </c>
      <c r="G524" s="17" t="n">
        <v>20</v>
      </c>
      <c r="H524" s="11" t="n">
        <f aca="false">ROUND(14.42*(LN(E524))+4.15,1)</f>
        <v>42.2</v>
      </c>
      <c r="I524" s="11" t="n">
        <f aca="false">ROUND(9.81*(LN(F524))+30.6,1)</f>
        <v>46.4</v>
      </c>
      <c r="J524" s="11" t="n">
        <f aca="false">60-ROUND(14.41*LN(G524*0.3048),1)</f>
        <v>34</v>
      </c>
      <c r="K524" s="12" t="n">
        <f aca="false">AVERAGE(H524,I524,J524)</f>
        <v>40.8666666666667</v>
      </c>
    </row>
    <row r="525" customFormat="false" ht="15" hidden="false" customHeight="false" outlineLevel="0" collapsed="false">
      <c r="A525" s="19" t="s">
        <v>38</v>
      </c>
      <c r="B525" s="16" t="n">
        <v>43658</v>
      </c>
      <c r="C525" s="17" t="s">
        <v>37</v>
      </c>
      <c r="D525" s="17" t="n">
        <v>22549</v>
      </c>
      <c r="E525" s="10" t="n">
        <v>16</v>
      </c>
      <c r="F525" s="17" t="n">
        <v>5</v>
      </c>
      <c r="G525" s="17" t="n">
        <v>15</v>
      </c>
      <c r="H525" s="11" t="n">
        <f aca="false">ROUND(14.42*(LN(E525))+4.15,1)</f>
        <v>44.1</v>
      </c>
      <c r="I525" s="11" t="n">
        <f aca="false">ROUND(9.81*(LN(F525))+30.6,1)</f>
        <v>46.4</v>
      </c>
      <c r="J525" s="11" t="n">
        <f aca="false">60-ROUND(14.41*LN(G525*0.3048),1)</f>
        <v>38.1</v>
      </c>
      <c r="K525" s="12" t="n">
        <f aca="false">AVERAGE(H525,I525,J525)</f>
        <v>42.8666666666667</v>
      </c>
    </row>
    <row r="526" customFormat="false" ht="15" hidden="false" customHeight="false" outlineLevel="0" collapsed="false">
      <c r="A526" s="19" t="s">
        <v>38</v>
      </c>
      <c r="B526" s="16" t="n">
        <v>43691</v>
      </c>
      <c r="C526" s="17" t="s">
        <v>37</v>
      </c>
      <c r="D526" s="17" t="n">
        <v>23889</v>
      </c>
      <c r="E526" s="10" t="n">
        <v>18</v>
      </c>
      <c r="F526" s="17" t="n">
        <v>3</v>
      </c>
      <c r="G526" s="17" t="n">
        <v>13</v>
      </c>
      <c r="H526" s="11" t="n">
        <f aca="false">ROUND(14.42*(LN(E526))+4.15,1)</f>
        <v>45.8</v>
      </c>
      <c r="I526" s="11" t="n">
        <f aca="false">ROUND(9.81*(LN(F526))+30.6,1)</f>
        <v>41.4</v>
      </c>
      <c r="J526" s="11" t="n">
        <f aca="false">60-ROUND(14.41*LN(G526*0.3048),1)</f>
        <v>40.2</v>
      </c>
      <c r="K526" s="12" t="n">
        <f aca="false">AVERAGE(H526,I526,J526)</f>
        <v>42.4666666666667</v>
      </c>
    </row>
    <row r="527" customFormat="false" ht="15" hidden="false" customHeight="false" outlineLevel="0" collapsed="false">
      <c r="A527" s="19" t="s">
        <v>38</v>
      </c>
      <c r="B527" s="16" t="n">
        <v>43724</v>
      </c>
      <c r="C527" s="17" t="s">
        <v>37</v>
      </c>
      <c r="D527" s="17" t="n">
        <v>25093</v>
      </c>
      <c r="E527" s="10" t="n">
        <v>15</v>
      </c>
      <c r="F527" s="17" t="n">
        <v>3</v>
      </c>
      <c r="G527" s="17" t="n">
        <v>13</v>
      </c>
      <c r="H527" s="11" t="n">
        <f aca="false">ROUND(14.42*(LN(E527))+4.15,1)</f>
        <v>43.2</v>
      </c>
      <c r="I527" s="11" t="n">
        <f aca="false">ROUND(9.81*(LN(F527))+30.6,1)</f>
        <v>41.4</v>
      </c>
      <c r="J527" s="11" t="n">
        <f aca="false">60-ROUND(14.41*LN(G527*0.3048),1)</f>
        <v>40.2</v>
      </c>
      <c r="K527" s="12" t="n">
        <f aca="false">AVERAGE(H527,I527,J527)</f>
        <v>41.6</v>
      </c>
    </row>
    <row r="528" customFormat="false" ht="15" hidden="false" customHeight="false" outlineLevel="0" collapsed="false">
      <c r="A528" s="19" t="s">
        <v>38</v>
      </c>
      <c r="B528" s="16" t="n">
        <v>43978</v>
      </c>
      <c r="C528" s="17" t="s">
        <v>37</v>
      </c>
      <c r="D528" s="17" t="n">
        <v>32604</v>
      </c>
      <c r="E528" s="10" t="n">
        <v>12</v>
      </c>
      <c r="F528" s="17" t="n">
        <v>3</v>
      </c>
      <c r="G528" s="17" t="n">
        <v>21.5</v>
      </c>
      <c r="H528" s="11" t="n">
        <f aca="false">ROUND(14.42*(LN(E528))+4.15,1)</f>
        <v>40</v>
      </c>
      <c r="I528" s="11" t="n">
        <f aca="false">ROUND(9.81*(LN(F528))+30.6,1)</f>
        <v>41.4</v>
      </c>
      <c r="J528" s="11" t="n">
        <f aca="false">60-ROUND(14.41*LN(G528*0.3048),1)</f>
        <v>32.9</v>
      </c>
      <c r="K528" s="12" t="n">
        <f aca="false">AVERAGE(H528,I528,J528)</f>
        <v>38.1</v>
      </c>
    </row>
    <row r="529" customFormat="false" ht="15" hidden="false" customHeight="false" outlineLevel="0" collapsed="false">
      <c r="A529" s="19" t="s">
        <v>38</v>
      </c>
      <c r="B529" s="16" t="n">
        <v>44006</v>
      </c>
      <c r="C529" s="17" t="s">
        <v>37</v>
      </c>
      <c r="D529" s="17" t="n">
        <v>34039</v>
      </c>
      <c r="E529" s="10" t="n">
        <v>13</v>
      </c>
      <c r="F529" s="17" t="n">
        <v>1.6</v>
      </c>
      <c r="G529" s="17" t="n">
        <v>17</v>
      </c>
      <c r="H529" s="11" t="n">
        <f aca="false">ROUND(14.42*(LN(E529))+4.15,1)</f>
        <v>41.1</v>
      </c>
      <c r="I529" s="11" t="n">
        <f aca="false">ROUND(9.81*(LN(F529))+30.6,1)</f>
        <v>35.2</v>
      </c>
      <c r="J529" s="11" t="n">
        <f aca="false">60-ROUND(14.41*LN(G529*0.3048),1)</f>
        <v>36.3</v>
      </c>
      <c r="K529" s="12" t="n">
        <f aca="false">AVERAGE(H529,I529,J529)</f>
        <v>37.5333333333333</v>
      </c>
    </row>
    <row r="530" customFormat="false" ht="15" hidden="false" customHeight="false" outlineLevel="0" collapsed="false">
      <c r="A530" s="19" t="s">
        <v>38</v>
      </c>
      <c r="B530" s="16" t="n">
        <v>44040</v>
      </c>
      <c r="C530" s="17" t="s">
        <v>37</v>
      </c>
      <c r="D530" s="17" t="n">
        <v>35731</v>
      </c>
      <c r="E530" s="10" t="n">
        <v>22</v>
      </c>
      <c r="F530" s="17" t="n">
        <v>2.7</v>
      </c>
      <c r="G530" s="17" t="n">
        <v>14</v>
      </c>
      <c r="H530" s="11" t="n">
        <f aca="false">ROUND(14.42*(LN(E530))+4.15,1)</f>
        <v>48.7</v>
      </c>
      <c r="I530" s="11" t="n">
        <f aca="false">ROUND(9.81*(LN(F530))+30.6,1)</f>
        <v>40.3</v>
      </c>
      <c r="J530" s="11" t="n">
        <f aca="false">60-ROUND(14.41*LN(G530*0.3048),1)</f>
        <v>39.1</v>
      </c>
      <c r="K530" s="12" t="n">
        <f aca="false">AVERAGE(H530,I530,J530)</f>
        <v>42.7</v>
      </c>
    </row>
    <row r="531" customFormat="false" ht="15" hidden="false" customHeight="false" outlineLevel="0" collapsed="false">
      <c r="A531" s="19" t="s">
        <v>38</v>
      </c>
      <c r="B531" s="16" t="n">
        <v>44067</v>
      </c>
      <c r="C531" s="17" t="s">
        <v>37</v>
      </c>
      <c r="D531" s="17" t="n">
        <v>37316</v>
      </c>
      <c r="E531" s="10" t="n">
        <v>16</v>
      </c>
      <c r="F531" s="17" t="n">
        <v>2.1</v>
      </c>
      <c r="G531" s="17" t="n">
        <v>12</v>
      </c>
      <c r="H531" s="11" t="n">
        <f aca="false">ROUND(14.42*(LN(E531))+4.15,1)</f>
        <v>44.1</v>
      </c>
      <c r="I531" s="11" t="n">
        <f aca="false">ROUND(9.81*(LN(F531))+30.6,1)</f>
        <v>37.9</v>
      </c>
      <c r="J531" s="11" t="n">
        <f aca="false">60-ROUND(14.41*LN(G531*0.3048),1)</f>
        <v>41.3</v>
      </c>
      <c r="K531" s="12" t="n">
        <f aca="false">AVERAGE(H531,I531,J531)</f>
        <v>41.1</v>
      </c>
    </row>
    <row r="532" customFormat="false" ht="15" hidden="false" customHeight="false" outlineLevel="0" collapsed="false">
      <c r="A532" s="19" t="s">
        <v>39</v>
      </c>
      <c r="B532" s="16" t="n">
        <v>44102</v>
      </c>
      <c r="C532" s="17" t="s">
        <v>37</v>
      </c>
      <c r="D532" s="17" t="n">
        <v>39083</v>
      </c>
      <c r="E532" s="10" t="n">
        <v>19</v>
      </c>
      <c r="F532" s="17" t="n">
        <v>2.1</v>
      </c>
      <c r="G532" s="17" t="n">
        <v>15</v>
      </c>
      <c r="H532" s="11" t="n">
        <f aca="false">ROUND(14.42*(LN(E532))+4.15,1)</f>
        <v>46.6</v>
      </c>
      <c r="I532" s="11" t="n">
        <f aca="false">ROUND(9.81*(LN(F532))+30.6,1)</f>
        <v>37.9</v>
      </c>
      <c r="J532" s="11" t="n">
        <f aca="false">60-ROUND(14.41*LN(G532*0.3048),1)</f>
        <v>38.1</v>
      </c>
      <c r="K532" s="12" t="n">
        <f aca="false">AVERAGE(H532,I532,J532)</f>
        <v>40.8666666666667</v>
      </c>
    </row>
    <row r="533" customFormat="false" ht="15" hidden="false" customHeight="false" outlineLevel="0" collapsed="false">
      <c r="A533" s="19" t="s">
        <v>39</v>
      </c>
      <c r="B533" s="16" t="n">
        <v>44340</v>
      </c>
      <c r="C533" s="17" t="s">
        <v>37</v>
      </c>
      <c r="D533" s="17" t="n">
        <v>46489</v>
      </c>
      <c r="E533" s="10" t="n">
        <v>16</v>
      </c>
      <c r="F533" s="17" t="n">
        <v>1</v>
      </c>
      <c r="G533" s="17" t="n">
        <v>20</v>
      </c>
      <c r="H533" s="11" t="n">
        <f aca="false">ROUND(14.42*(LN(E533))+4.15,1)</f>
        <v>44.1</v>
      </c>
      <c r="I533" s="11" t="n">
        <f aca="false">ROUND(9.81*(LN(F533))+30.6,1)</f>
        <v>30.6</v>
      </c>
      <c r="J533" s="11" t="n">
        <f aca="false">60-ROUND(14.41*LN(G533*0.3048),1)</f>
        <v>34</v>
      </c>
      <c r="K533" s="12" t="n">
        <f aca="false">AVERAGE(H533,I533,J533)</f>
        <v>36.2333333333333</v>
      </c>
    </row>
    <row r="534" customFormat="false" ht="15" hidden="false" customHeight="false" outlineLevel="0" collapsed="false">
      <c r="A534" s="19" t="s">
        <v>39</v>
      </c>
      <c r="B534" s="16" t="n">
        <v>44375</v>
      </c>
      <c r="C534" s="17" t="s">
        <v>37</v>
      </c>
      <c r="D534" s="17" t="n">
        <v>48332</v>
      </c>
      <c r="E534" s="10" t="n">
        <v>17</v>
      </c>
      <c r="F534" s="17" t="n">
        <v>1.6</v>
      </c>
      <c r="G534" s="17" t="n">
        <v>15.5</v>
      </c>
      <c r="H534" s="11" t="n">
        <f aca="false">ROUND(14.42*(LN(E534))+4.15,1)</f>
        <v>45</v>
      </c>
      <c r="I534" s="11" t="n">
        <f aca="false">ROUND(9.81*(LN(F534))+30.6,1)</f>
        <v>35.2</v>
      </c>
      <c r="J534" s="11" t="n">
        <f aca="false">60-ROUND(14.41*LN(G534*0.3048),1)</f>
        <v>37.6</v>
      </c>
      <c r="K534" s="12" t="n">
        <f aca="false">AVERAGE(H534,I534,J534)</f>
        <v>39.2666666666667</v>
      </c>
    </row>
    <row r="535" customFormat="false" ht="15" hidden="false" customHeight="false" outlineLevel="0" collapsed="false">
      <c r="A535" s="19" t="s">
        <v>39</v>
      </c>
      <c r="B535" s="16" t="n">
        <v>44403</v>
      </c>
      <c r="C535" s="17" t="s">
        <v>37</v>
      </c>
      <c r="D535" s="17" t="n">
        <v>49705</v>
      </c>
      <c r="E535" s="10" t="n">
        <v>19</v>
      </c>
      <c r="F535" s="17" t="n">
        <v>2.1</v>
      </c>
      <c r="G535" s="17" t="n">
        <v>13.5</v>
      </c>
      <c r="H535" s="11" t="n">
        <f aca="false">ROUND(14.42*(LN(E535))+4.15,1)</f>
        <v>46.6</v>
      </c>
      <c r="I535" s="11" t="n">
        <f aca="false">ROUND(9.81*(LN(F535))+30.6,1)</f>
        <v>37.9</v>
      </c>
      <c r="J535" s="11" t="n">
        <f aca="false">60-ROUND(14.41*LN(G535*0.3048),1)</f>
        <v>39.6</v>
      </c>
      <c r="K535" s="12" t="n">
        <f aca="false">AVERAGE(H535,I535,J535)</f>
        <v>41.3666666666667</v>
      </c>
    </row>
    <row r="536" customFormat="false" ht="15" hidden="false" customHeight="false" outlineLevel="0" collapsed="false">
      <c r="A536" s="19" t="s">
        <v>39</v>
      </c>
      <c r="B536" s="16" t="n">
        <v>44437</v>
      </c>
      <c r="C536" s="17" t="s">
        <v>37</v>
      </c>
      <c r="D536" s="17" t="n">
        <v>51488</v>
      </c>
      <c r="E536" s="10" t="n">
        <v>22</v>
      </c>
      <c r="F536" s="17" t="n">
        <v>1.6</v>
      </c>
      <c r="G536" s="17" t="n">
        <v>13.5</v>
      </c>
      <c r="H536" s="11" t="n">
        <f aca="false">ROUND(14.42*(LN(E536))+4.15,1)</f>
        <v>48.7</v>
      </c>
      <c r="I536" s="11" t="n">
        <f aca="false">ROUND(9.81*(LN(F536))+30.6,1)</f>
        <v>35.2</v>
      </c>
      <c r="J536" s="11" t="n">
        <f aca="false">60-ROUND(14.41*LN(G536*0.3048),1)</f>
        <v>39.6</v>
      </c>
      <c r="K536" s="12" t="n">
        <f aca="false">AVERAGE(H536,I536,J536)</f>
        <v>41.1666666666667</v>
      </c>
    </row>
    <row r="537" customFormat="false" ht="15" hidden="false" customHeight="false" outlineLevel="0" collapsed="false">
      <c r="A537" s="19" t="s">
        <v>39</v>
      </c>
      <c r="B537" s="16" t="n">
        <v>44459</v>
      </c>
      <c r="C537" s="17" t="s">
        <v>37</v>
      </c>
      <c r="D537" s="17" t="n">
        <v>52473</v>
      </c>
      <c r="E537" s="10" t="n">
        <v>17</v>
      </c>
      <c r="F537" s="17" t="n">
        <v>3.2</v>
      </c>
      <c r="G537" s="17" t="n">
        <v>13</v>
      </c>
      <c r="H537" s="11" t="n">
        <f aca="false">ROUND(14.42*(LN(E537))+4.15,1)</f>
        <v>45</v>
      </c>
      <c r="I537" s="11" t="n">
        <f aca="false">ROUND(9.81*(LN(F537))+30.6,1)</f>
        <v>42</v>
      </c>
      <c r="J537" s="11" t="n">
        <f aca="false">60-ROUND(14.41*LN(G537*0.3048),1)</f>
        <v>40.2</v>
      </c>
      <c r="K537" s="12" t="n">
        <f aca="false">AVERAGE(H537,I537,J537)</f>
        <v>42.4</v>
      </c>
    </row>
    <row r="538" customFormat="false" ht="15" hidden="false" customHeight="false" outlineLevel="0" collapsed="false">
      <c r="A538" s="19" t="s">
        <v>39</v>
      </c>
      <c r="B538" s="16" t="n">
        <v>44708</v>
      </c>
      <c r="C538" s="17" t="s">
        <v>37</v>
      </c>
      <c r="D538" s="17" t="n">
        <v>61109</v>
      </c>
      <c r="E538" s="10" t="n">
        <v>14</v>
      </c>
      <c r="F538" s="17" t="n">
        <v>1.6</v>
      </c>
      <c r="G538" s="17" t="n">
        <v>24</v>
      </c>
      <c r="H538" s="11" t="n">
        <f aca="false">ROUND(14.42*(LN(E538))+4.15,1)</f>
        <v>42.2</v>
      </c>
      <c r="I538" s="11" t="n">
        <f aca="false">ROUND(9.81*(LN(F538))+30.6,1)</f>
        <v>35.2</v>
      </c>
      <c r="J538" s="11" t="n">
        <f aca="false">60-ROUND(14.41*LN(G538*0.3048),1)</f>
        <v>31.3</v>
      </c>
      <c r="K538" s="12" t="n">
        <f aca="false">AVERAGE(H538,I538,J538)</f>
        <v>36.2333333333333</v>
      </c>
    </row>
    <row r="539" customFormat="false" ht="15" hidden="false" customHeight="false" outlineLevel="0" collapsed="false">
      <c r="A539" s="19" t="s">
        <v>39</v>
      </c>
      <c r="B539" s="16" t="n">
        <v>44739</v>
      </c>
      <c r="C539" s="17" t="s">
        <v>37</v>
      </c>
      <c r="D539" s="17" t="n">
        <v>62815</v>
      </c>
      <c r="E539" s="10" t="n">
        <v>19</v>
      </c>
      <c r="F539" s="17" t="n">
        <v>2.7</v>
      </c>
      <c r="G539" s="17" t="n">
        <v>17</v>
      </c>
      <c r="H539" s="11" t="n">
        <f aca="false">ROUND(14.42*(LN(E539))+4.15,1)</f>
        <v>46.6</v>
      </c>
      <c r="I539" s="11" t="n">
        <f aca="false">ROUND(9.81*(LN(F539))+30.6,1)</f>
        <v>40.3</v>
      </c>
      <c r="J539" s="11" t="n">
        <f aca="false">60-ROUND(14.41*LN(G539*0.3048),1)</f>
        <v>36.3</v>
      </c>
      <c r="K539" s="12" t="n">
        <f aca="false">AVERAGE(H539,I539,J539)</f>
        <v>41.0666666666667</v>
      </c>
    </row>
    <row r="540" customFormat="false" ht="15" hidden="false" customHeight="false" outlineLevel="0" collapsed="false">
      <c r="A540" s="19" t="s">
        <v>39</v>
      </c>
      <c r="B540" s="16" t="n">
        <v>44767</v>
      </c>
      <c r="C540" s="17" t="s">
        <v>37</v>
      </c>
      <c r="D540" s="17" t="n">
        <v>64523</v>
      </c>
      <c r="E540" s="10" t="n">
        <v>20</v>
      </c>
      <c r="F540" s="17" t="n">
        <v>3.7</v>
      </c>
      <c r="G540" s="17" t="n">
        <v>13</v>
      </c>
      <c r="H540" s="11" t="n">
        <f aca="false">ROUND(14.42*(LN(E540))+4.15,1)</f>
        <v>47.3</v>
      </c>
      <c r="I540" s="11" t="n">
        <f aca="false">ROUND(9.81*(LN(F540))+30.6,1)</f>
        <v>43.4</v>
      </c>
      <c r="J540" s="11" t="n">
        <f aca="false">60-ROUND(14.41*LN(G540*0.3048),1)</f>
        <v>40.2</v>
      </c>
      <c r="K540" s="12" t="n">
        <f aca="false">AVERAGE(H540,I540,J540)</f>
        <v>43.6333333333333</v>
      </c>
    </row>
    <row r="541" customFormat="false" ht="15" hidden="false" customHeight="false" outlineLevel="0" collapsed="false">
      <c r="A541" s="19" t="s">
        <v>39</v>
      </c>
      <c r="B541" s="16" t="n">
        <v>44799</v>
      </c>
      <c r="C541" s="17" t="s">
        <v>37</v>
      </c>
      <c r="D541" s="17" t="n">
        <v>66401</v>
      </c>
      <c r="E541" s="10" t="n">
        <v>23</v>
      </c>
      <c r="F541" s="17" t="n">
        <v>2.4</v>
      </c>
      <c r="G541" s="17" t="n">
        <v>18</v>
      </c>
      <c r="H541" s="11" t="n">
        <f aca="false">ROUND(14.42*(LN(E541))+4.15,1)</f>
        <v>49.4</v>
      </c>
      <c r="I541" s="11" t="n">
        <f aca="false">ROUND(9.81*(LN(F541))+30.6,1)</f>
        <v>39.2</v>
      </c>
      <c r="J541" s="11" t="n">
        <f aca="false">60-ROUND(14.41*LN(G541*0.3048),1)</f>
        <v>35.5</v>
      </c>
      <c r="K541" s="12" t="n">
        <f aca="false">AVERAGE(H541,I541,J541)</f>
        <v>41.3666666666667</v>
      </c>
    </row>
    <row r="542" customFormat="false" ht="15" hidden="false" customHeight="false" outlineLevel="0" collapsed="false">
      <c r="A542" s="19" t="s">
        <v>39</v>
      </c>
      <c r="B542" s="16" t="n">
        <v>44824</v>
      </c>
      <c r="C542" s="17" t="s">
        <v>37</v>
      </c>
      <c r="D542" s="17" t="n">
        <v>67601</v>
      </c>
      <c r="E542" s="10" t="n">
        <v>17</v>
      </c>
      <c r="F542" s="17" t="n">
        <v>4.3</v>
      </c>
      <c r="G542" s="17" t="n">
        <v>14</v>
      </c>
      <c r="H542" s="11" t="n">
        <f aca="false">ROUND(14.42*(LN(E542))+4.15,1)</f>
        <v>45</v>
      </c>
      <c r="I542" s="11" t="n">
        <f aca="false">ROUND(9.81*(LN(F542))+30.6,1)</f>
        <v>44.9</v>
      </c>
      <c r="J542" s="11" t="n">
        <f aca="false">60-ROUND(14.41*LN(G542*0.3048),1)</f>
        <v>39.1</v>
      </c>
      <c r="K542" s="12" t="n">
        <f aca="false">AVERAGE(H542,I542,J542)</f>
        <v>43</v>
      </c>
    </row>
    <row r="543" customFormat="false" ht="15" hidden="false" customHeight="false" outlineLevel="0" collapsed="false">
      <c r="A543" s="19" t="s">
        <v>40</v>
      </c>
      <c r="B543" s="16" t="n">
        <v>45069</v>
      </c>
      <c r="C543" s="17" t="s">
        <v>37</v>
      </c>
      <c r="D543" s="17" t="n">
        <v>75809</v>
      </c>
      <c r="E543" s="10" t="n">
        <v>11</v>
      </c>
      <c r="F543" s="17" t="n">
        <v>3.2</v>
      </c>
      <c r="G543" s="17" t="n">
        <v>17</v>
      </c>
      <c r="H543" s="11" t="n">
        <f aca="false">ROUND(14.42*(LN(E543))+4.15,1)</f>
        <v>38.7</v>
      </c>
      <c r="I543" s="11" t="n">
        <f aca="false">ROUND(9.81*(LN(F543))+30.6,1)</f>
        <v>42</v>
      </c>
      <c r="J543" s="11" t="n">
        <f aca="false">60-ROUND(14.41*LN(G543*0.3048),1)</f>
        <v>36.3</v>
      </c>
      <c r="K543" s="12" t="n">
        <f aca="false">AVERAGE(H543,I543,J543)</f>
        <v>39</v>
      </c>
    </row>
    <row r="544" customFormat="false" ht="15" hidden="false" customHeight="false" outlineLevel="0" collapsed="false">
      <c r="A544" s="19" t="s">
        <v>40</v>
      </c>
      <c r="B544" s="16" t="n">
        <v>45098</v>
      </c>
      <c r="C544" s="17" t="s">
        <v>37</v>
      </c>
      <c r="D544" s="17" t="n">
        <v>77515</v>
      </c>
      <c r="E544" s="10" t="n">
        <v>14</v>
      </c>
      <c r="F544" s="17" t="n">
        <v>2.1</v>
      </c>
      <c r="G544" s="17" t="n">
        <v>20</v>
      </c>
      <c r="H544" s="11" t="n">
        <f aca="false">ROUND(14.42*(LN(E544))+4.15,1)</f>
        <v>42.2</v>
      </c>
      <c r="I544" s="11" t="n">
        <f aca="false">ROUND(9.81*(LN(F544))+30.6,1)</f>
        <v>37.9</v>
      </c>
      <c r="J544" s="11" t="n">
        <f aca="false">60-ROUND(14.41*LN(G544*0.3048),1)</f>
        <v>34</v>
      </c>
      <c r="K544" s="12" t="n">
        <f aca="false">AVERAGE(H544,I544,J544)</f>
        <v>38.0333333333333</v>
      </c>
    </row>
    <row r="545" customFormat="false" ht="15" hidden="false" customHeight="false" outlineLevel="0" collapsed="false">
      <c r="A545" s="19" t="s">
        <v>40</v>
      </c>
      <c r="B545" s="16" t="n">
        <v>45131</v>
      </c>
      <c r="C545" s="17" t="s">
        <v>37</v>
      </c>
      <c r="D545" s="17" t="n">
        <v>79306</v>
      </c>
      <c r="E545" s="10" t="n">
        <v>15</v>
      </c>
      <c r="F545" s="17" t="n">
        <v>2.7</v>
      </c>
      <c r="G545" s="17" t="n">
        <v>19.5</v>
      </c>
      <c r="H545" s="11" t="n">
        <f aca="false">ROUND(14.42*(LN(E545))+4.15,1)</f>
        <v>43.2</v>
      </c>
      <c r="I545" s="11" t="n">
        <f aca="false">ROUND(9.81*(LN(F545))+30.6,1)</f>
        <v>40.3</v>
      </c>
      <c r="J545" s="11" t="n">
        <f aca="false">60-ROUND(14.41*LN(G545*0.3048),1)</f>
        <v>34.3</v>
      </c>
      <c r="K545" s="12" t="n">
        <f aca="false">AVERAGE(H545,I545,J545)</f>
        <v>39.2666666666667</v>
      </c>
    </row>
    <row r="546" customFormat="false" ht="15" hidden="false" customHeight="false" outlineLevel="0" collapsed="false">
      <c r="A546" s="19" t="s">
        <v>40</v>
      </c>
      <c r="B546" s="16" t="n">
        <v>45159</v>
      </c>
      <c r="C546" s="17" t="s">
        <v>37</v>
      </c>
      <c r="D546" s="17" t="n">
        <v>80787</v>
      </c>
      <c r="E546" s="10" t="n">
        <v>17</v>
      </c>
      <c r="F546" s="17" t="n">
        <v>2.7</v>
      </c>
      <c r="G546" s="17" t="n">
        <v>13</v>
      </c>
      <c r="H546" s="11" t="n">
        <f aca="false">ROUND(14.42*(LN(E546))+4.15,1)</f>
        <v>45</v>
      </c>
      <c r="I546" s="11" t="n">
        <f aca="false">ROUND(9.81*(LN(F546))+30.6,1)</f>
        <v>40.3</v>
      </c>
      <c r="J546" s="11" t="n">
        <f aca="false">60-ROUND(14.41*LN(G546*0.3048),1)</f>
        <v>40.2</v>
      </c>
      <c r="K546" s="12" t="n">
        <f aca="false">AVERAGE(H546,I546,J546)</f>
        <v>41.8333333333333</v>
      </c>
    </row>
    <row r="547" customFormat="false" ht="15" hidden="false" customHeight="false" outlineLevel="0" collapsed="false">
      <c r="A547" s="19" t="s">
        <v>40</v>
      </c>
      <c r="B547" s="16" t="n">
        <v>45187</v>
      </c>
      <c r="C547" s="17" t="s">
        <v>37</v>
      </c>
      <c r="D547" s="17" t="n">
        <v>82348</v>
      </c>
      <c r="E547" s="10" t="n">
        <v>19</v>
      </c>
      <c r="F547" s="17" t="n">
        <v>5</v>
      </c>
      <c r="G547" s="17" t="n">
        <v>13</v>
      </c>
      <c r="H547" s="11" t="n">
        <f aca="false">ROUND(14.42*(LN(E547))+4.15,1)</f>
        <v>46.6</v>
      </c>
      <c r="I547" s="11" t="n">
        <f aca="false">ROUND(9.81*(LN(F547))+30.6,1)</f>
        <v>46.4</v>
      </c>
      <c r="J547" s="11" t="n">
        <f aca="false">60-ROUND(14.41*LN(G547*0.3048),1)</f>
        <v>40.2</v>
      </c>
      <c r="K547" s="12" t="n">
        <f aca="false">AVERAGE(H547,I547,J547)</f>
        <v>44.4</v>
      </c>
    </row>
    <row r="548" customFormat="false" ht="15" hidden="false" customHeight="false" outlineLevel="0" collapsed="false">
      <c r="A548" s="19" t="s">
        <v>40</v>
      </c>
      <c r="B548" s="16" t="n">
        <v>45432</v>
      </c>
      <c r="C548" s="17" t="s">
        <v>37</v>
      </c>
      <c r="D548" s="17" t="n">
        <v>91819</v>
      </c>
      <c r="E548" s="10" t="n">
        <v>11</v>
      </c>
      <c r="F548" s="17" t="n">
        <v>1.6</v>
      </c>
      <c r="G548" s="17" t="n">
        <v>22</v>
      </c>
      <c r="H548" s="11" t="n">
        <f aca="false">ROUND(14.42*(LN(E548))+4.15,1)</f>
        <v>38.7</v>
      </c>
      <c r="I548" s="11" t="n">
        <f aca="false">ROUND(9.81*(LN(F548))+30.6,1)</f>
        <v>35.2</v>
      </c>
      <c r="J548" s="11" t="n">
        <f aca="false">60-ROUND(14.41*LN(G548*0.3048),1)</f>
        <v>32.6</v>
      </c>
      <c r="K548" s="12" t="n">
        <f aca="false">AVERAGE(H548,I548,J548)</f>
        <v>35.5</v>
      </c>
    </row>
    <row r="549" customFormat="false" ht="15" hidden="false" customHeight="false" outlineLevel="0" collapsed="false">
      <c r="A549" s="19" t="s">
        <v>40</v>
      </c>
      <c r="B549" s="16" t="n">
        <v>45462</v>
      </c>
      <c r="C549" s="17" t="s">
        <v>37</v>
      </c>
      <c r="D549" s="17" t="n">
        <v>93798</v>
      </c>
      <c r="E549" s="10" t="n">
        <v>17</v>
      </c>
      <c r="F549" s="17" t="n">
        <v>2.1</v>
      </c>
      <c r="G549" s="17" t="n">
        <v>16</v>
      </c>
      <c r="H549" s="11" t="n">
        <f aca="false">ROUND(14.42*(LN(E549))+4.15,1)</f>
        <v>45</v>
      </c>
      <c r="I549" s="11" t="n">
        <f aca="false">ROUND(9.81*(LN(F549))+30.6,1)</f>
        <v>37.9</v>
      </c>
      <c r="J549" s="11" t="n">
        <f aca="false">60-ROUND(14.41*LN(G549*0.3048),1)</f>
        <v>37.2</v>
      </c>
      <c r="K549" s="12" t="n">
        <f aca="false">AVERAGE(H549,I549,J549)</f>
        <v>40.0333333333333</v>
      </c>
    </row>
    <row r="550" customFormat="false" ht="15" hidden="false" customHeight="false" outlineLevel="0" collapsed="false">
      <c r="A550" s="19" t="s">
        <v>40</v>
      </c>
      <c r="B550" s="16" t="n">
        <v>45497</v>
      </c>
      <c r="C550" s="17" t="s">
        <v>37</v>
      </c>
      <c r="D550" s="17" t="n">
        <v>96216</v>
      </c>
      <c r="E550" s="10" t="n">
        <v>5</v>
      </c>
      <c r="F550" s="17" t="n">
        <v>2.1</v>
      </c>
      <c r="G550" s="17" t="n">
        <v>15</v>
      </c>
      <c r="H550" s="11" t="n">
        <f aca="false">ROUND(14.42*(LN(E550))+4.15,1)</f>
        <v>27.4</v>
      </c>
      <c r="I550" s="11" t="n">
        <f aca="false">ROUND(9.81*(LN(F550))+30.6,1)</f>
        <v>37.9</v>
      </c>
      <c r="J550" s="11" t="n">
        <f aca="false">60-ROUND(14.41*LN(G550*0.3048),1)</f>
        <v>38.1</v>
      </c>
      <c r="K550" s="12" t="n">
        <f aca="false">AVERAGE(H550,I550,J550)</f>
        <v>34.4666666666667</v>
      </c>
    </row>
    <row r="551" customFormat="false" ht="15" hidden="false" customHeight="false" outlineLevel="0" collapsed="false">
      <c r="A551" s="19" t="s">
        <v>40</v>
      </c>
      <c r="B551" s="16" t="n">
        <v>45523</v>
      </c>
      <c r="C551" s="17" t="s">
        <v>37</v>
      </c>
      <c r="D551" s="17" t="n">
        <v>97719</v>
      </c>
      <c r="E551" s="10" t="n">
        <v>14</v>
      </c>
      <c r="F551" s="17" t="n">
        <v>4.8</v>
      </c>
      <c r="G551" s="17" t="n">
        <v>11.5</v>
      </c>
      <c r="H551" s="11" t="n">
        <f aca="false">ROUND(14.42*(LN(E551))+4.15,1)</f>
        <v>42.2</v>
      </c>
      <c r="I551" s="11" t="n">
        <f aca="false">ROUND(9.81*(LN(F551))+30.6,1)</f>
        <v>46</v>
      </c>
      <c r="J551" s="11" t="n">
        <f aca="false">60-ROUND(14.41*LN(G551*0.3048),1)</f>
        <v>41.9</v>
      </c>
      <c r="K551" s="12" t="n">
        <f aca="false">AVERAGE(H551,I551,J551)</f>
        <v>43.3666666666667</v>
      </c>
    </row>
    <row r="552" customFormat="false" ht="15" hidden="false" customHeight="false" outlineLevel="0" collapsed="false">
      <c r="A552" s="19" t="s">
        <v>40</v>
      </c>
      <c r="B552" s="16" t="n">
        <v>45552</v>
      </c>
      <c r="C552" s="17" t="s">
        <v>37</v>
      </c>
      <c r="D552" s="17" t="n">
        <v>99604</v>
      </c>
      <c r="E552" s="10" t="n">
        <v>17</v>
      </c>
      <c r="F552" s="17" t="n">
        <v>4.3</v>
      </c>
      <c r="G552" s="17" t="n">
        <v>11</v>
      </c>
      <c r="H552" s="11" t="n">
        <f aca="false">ROUND(14.42*(LN(E552))+4.15,1)</f>
        <v>45</v>
      </c>
      <c r="I552" s="11" t="n">
        <f aca="false">ROUND(9.81*(LN(F552))+30.6,1)</f>
        <v>44.9</v>
      </c>
      <c r="J552" s="11" t="n">
        <f aca="false">60-ROUND(14.41*LN(G552*0.3048),1)</f>
        <v>42.6</v>
      </c>
      <c r="K552" s="12" t="n">
        <f aca="false">AVERAGE(H552,I552,J552)</f>
        <v>44.1666666666667</v>
      </c>
    </row>
    <row r="553" customFormat="false" ht="15" hidden="false" customHeight="false" outlineLevel="0" collapsed="false">
      <c r="A553" s="19" t="s">
        <v>40</v>
      </c>
      <c r="B553" s="16" t="n">
        <v>45804</v>
      </c>
      <c r="C553" s="17" t="s">
        <v>37</v>
      </c>
      <c r="D553" s="17" t="n">
        <v>110488</v>
      </c>
      <c r="E553" s="10" t="n">
        <v>8</v>
      </c>
      <c r="F553" s="17" t="n">
        <v>1.6</v>
      </c>
      <c r="G553" s="17" t="n">
        <v>20</v>
      </c>
      <c r="H553" s="11" t="n">
        <f aca="false">ROUND(14.42*(LN(E553))+4.15,1)</f>
        <v>34.1</v>
      </c>
      <c r="I553" s="11" t="n">
        <f aca="false">ROUND(9.81*(LN(F553))+30.6,1)</f>
        <v>35.2</v>
      </c>
      <c r="J553" s="11" t="n">
        <f aca="false">60-ROUND(14.41*LN(G553*0.3048),1)</f>
        <v>34</v>
      </c>
      <c r="K553" s="12" t="n">
        <f aca="false">AVERAGE(H553,I553,J553)</f>
        <v>34.4333333333333</v>
      </c>
    </row>
    <row r="554" customFormat="false" ht="15" hidden="false" customHeight="false" outlineLevel="0" collapsed="false">
      <c r="A554" s="19" t="s">
        <v>40</v>
      </c>
      <c r="B554" s="16" t="n">
        <v>45832</v>
      </c>
      <c r="C554" s="17" t="s">
        <v>37</v>
      </c>
      <c r="D554" s="17" t="n">
        <v>112665</v>
      </c>
      <c r="E554" s="10" t="n">
        <v>15</v>
      </c>
      <c r="F554" s="17" t="n">
        <v>2.1</v>
      </c>
      <c r="G554" s="17" t="n">
        <v>17</v>
      </c>
      <c r="H554" s="11" t="n">
        <f aca="false">ROUND(14.42*(LN(E554))+4.15,1)</f>
        <v>43.2</v>
      </c>
      <c r="I554" s="11" t="n">
        <f aca="false">ROUND(9.81*(LN(F554))+30.6,1)</f>
        <v>37.9</v>
      </c>
      <c r="J554" s="11" t="n">
        <f aca="false">60-ROUND(14.41*LN(G554*0.3048),1)</f>
        <v>36.3</v>
      </c>
      <c r="K554" s="12" t="n">
        <f aca="false">AVERAGE(H554,I554,J554)</f>
        <v>39.1333333333333</v>
      </c>
    </row>
    <row r="555" customFormat="false" ht="15" hidden="false" customHeight="false" outlineLevel="0" collapsed="false">
      <c r="A555" s="19" t="s">
        <v>40</v>
      </c>
      <c r="B555" s="16" t="n">
        <v>45859</v>
      </c>
      <c r="C555" s="17" t="s">
        <v>37</v>
      </c>
      <c r="D555" s="17" t="n">
        <v>114492</v>
      </c>
      <c r="E555" s="10" t="n">
        <v>14</v>
      </c>
      <c r="F555" s="17" t="n">
        <v>4.8</v>
      </c>
      <c r="G555" s="17" t="n">
        <v>13</v>
      </c>
      <c r="H555" s="11" t="n">
        <f aca="false">ROUND(14.42*(LN(E555))+4.15,1)</f>
        <v>42.2</v>
      </c>
      <c r="I555" s="11" t="n">
        <f aca="false">ROUND(9.81*(LN(F555))+30.6,1)</f>
        <v>46</v>
      </c>
      <c r="J555" s="11" t="n">
        <f aca="false">60-ROUND(14.41*LN(G555*0.3048),1)</f>
        <v>40.2</v>
      </c>
      <c r="K555" s="12" t="n">
        <f aca="false">AVERAGE(H555,I555,J555)</f>
        <v>42.8</v>
      </c>
    </row>
    <row r="558" customFormat="false" ht="15" hidden="false" customHeight="false" outlineLevel="0" collapsed="false">
      <c r="D558" s="23" t="s">
        <v>41</v>
      </c>
      <c r="E558" s="24" t="n">
        <f aca="false">AVERAGE(E5:E556)</f>
        <v>18.8703703703704</v>
      </c>
      <c r="F558" s="24" t="n">
        <f aca="false">AVERAGE(F5:F556)</f>
        <v>4.93594339622642</v>
      </c>
      <c r="G558" s="24" t="n">
        <f aca="false">AVERAGE(G5:G556)</f>
        <v>10.8113345521024</v>
      </c>
      <c r="H558" s="24" t="n">
        <f aca="false">AVERAGE(H5:H556)</f>
        <v>45.137962962963</v>
      </c>
      <c r="I558" s="24" t="n">
        <f aca="false">AVERAGE(I5:I556)</f>
        <v>43.811320754717</v>
      </c>
      <c r="J558" s="24" t="n">
        <f aca="false">AVERAGE(J5:J556)</f>
        <v>43.481718464351</v>
      </c>
      <c r="K558" s="24" t="n">
        <f aca="false">AVERAGE(K5:K556)</f>
        <v>43.8986085904416</v>
      </c>
    </row>
    <row r="559" customFormat="false" ht="15" hidden="false" customHeight="false" outlineLevel="0" collapsed="false">
      <c r="D559" s="23" t="s">
        <v>42</v>
      </c>
      <c r="E559" s="24" t="n">
        <f aca="false">MIN(E5:E556)</f>
        <v>5</v>
      </c>
      <c r="F559" s="24" t="n">
        <f aca="false">MIN(F5:F556)</f>
        <v>1</v>
      </c>
      <c r="G559" s="24" t="n">
        <f aca="false">MIN(G5:G556)</f>
        <v>5</v>
      </c>
      <c r="H559" s="24" t="n">
        <f aca="false">MIN(H5:H556)</f>
        <v>27.4</v>
      </c>
      <c r="I559" s="24" t="n">
        <f aca="false">MIN(I5:I556)</f>
        <v>30.6</v>
      </c>
      <c r="J559" s="24" t="n">
        <f aca="false">MIN(J5:J556)</f>
        <v>30.5</v>
      </c>
      <c r="K559" s="24" t="n">
        <f aca="false">MIN(K5:K556)</f>
        <v>32.9</v>
      </c>
    </row>
    <row r="560" customFormat="false" ht="15" hidden="false" customHeight="false" outlineLevel="0" collapsed="false">
      <c r="D560" s="23" t="s">
        <v>43</v>
      </c>
      <c r="E560" s="24" t="n">
        <f aca="false">MAX(E5:E556)</f>
        <v>78</v>
      </c>
      <c r="F560" s="24" t="n">
        <f aca="false">MAX(F5:F556)</f>
        <v>23</v>
      </c>
      <c r="G560" s="24" t="n">
        <f aca="false">MAX(G5:G556)</f>
        <v>25.5</v>
      </c>
      <c r="H560" s="24" t="n">
        <f aca="false">MAX(H5:H556)</f>
        <v>67</v>
      </c>
      <c r="I560" s="24" t="n">
        <f aca="false">MAX(I5:I556)</f>
        <v>61.4</v>
      </c>
      <c r="J560" s="24" t="n">
        <f aca="false">MAX(J5:J556)</f>
        <v>53.9</v>
      </c>
      <c r="K560" s="24" t="n">
        <f aca="false">MAX(K5:K556)</f>
        <v>57.2666666666667</v>
      </c>
    </row>
    <row r="561" customFormat="false" ht="15" hidden="false" customHeight="false" outlineLevel="0" collapsed="false">
      <c r="D561" s="23" t="s">
        <v>44</v>
      </c>
      <c r="E561" s="25" t="n">
        <f aca="false">COUNT(E5:E556)</f>
        <v>108</v>
      </c>
      <c r="F561" s="25" t="n">
        <f aca="false">COUNT(F5:F556)</f>
        <v>106</v>
      </c>
      <c r="G561" s="25" t="n">
        <f aca="false">COUNT(G5:G556)</f>
        <v>547</v>
      </c>
      <c r="H561" s="25" t="n">
        <f aca="false">COUNT(H5:H556)</f>
        <v>108</v>
      </c>
      <c r="I561" s="25" t="n">
        <f aca="false">COUNT(I5:I556)</f>
        <v>106</v>
      </c>
      <c r="J561" s="25" t="n">
        <f aca="false">COUNT(J5:J556)</f>
        <v>547</v>
      </c>
      <c r="K561" s="25" t="n">
        <f aca="false">COUNT(K5:K556)</f>
        <v>551</v>
      </c>
    </row>
  </sheetData>
  <printOptions headings="false" gridLines="false" gridLinesSet="true" horizontalCentered="false" verticalCentered="false"/>
  <pageMargins left="0.7" right="0.7" top="0.75" bottom="0.75" header="0.3" footer="0.3"/>
  <pageSetup paperSize="1" scale="65"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2018&amp;RPage &amp;P of &amp;N</oddFooter>
  </headerFooter>
  <rowBreaks count="4" manualBreakCount="4">
    <brk id="284" man="true" max="16383" min="0"/>
    <brk id="355" man="true" max="16383" min="0"/>
    <brk id="426" man="true" max="16383" min="0"/>
    <brk id="496"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4"/>
  <sheetViews>
    <sheetView showFormulas="false" showGridLines="true" showRowColHeaders="true" showZeros="true" rightToLeft="false" tabSelected="false" showOutlineSymbols="true" defaultGridColor="true" view="normal" topLeftCell="A8" colorId="64" zoomScale="100" zoomScaleNormal="100" zoomScalePageLayoutView="100" workbookViewId="0">
      <selection pane="topLeft" activeCell="L26" activeCellId="0" sqref="L26"/>
    </sheetView>
  </sheetViews>
  <sheetFormatPr defaultColWidth="8.59765625" defaultRowHeight="15" zeroHeight="false" outlineLevelRow="0" outlineLevelCol="0"/>
  <cols>
    <col collapsed="false" customWidth="true" hidden="false" outlineLevel="0" max="1" min="1" style="1" width="13.57"/>
    <col collapsed="false" customWidth="true" hidden="false" outlineLevel="0" max="2" min="2" style="1" width="9.71"/>
  </cols>
  <sheetData>
    <row r="1" customFormat="false" ht="19.7" hidden="false" customHeight="false" outlineLevel="0" collapsed="false">
      <c r="A1" s="2" t="s">
        <v>45</v>
      </c>
      <c r="B1" s="3"/>
    </row>
    <row r="2" customFormat="false" ht="15" hidden="false" customHeight="false" outlineLevel="0" collapsed="false">
      <c r="A2" s="3" t="s">
        <v>1</v>
      </c>
      <c r="B2" s="4" t="n">
        <f aca="true">TODAY()</f>
        <v>45868</v>
      </c>
    </row>
    <row r="3" customFormat="false" ht="15" hidden="false" customHeight="false" outlineLevel="0" collapsed="false">
      <c r="A3" s="3"/>
      <c r="B3" s="4"/>
    </row>
    <row r="4" customFormat="false" ht="15" hidden="false" customHeight="false" outlineLevel="0" collapsed="false">
      <c r="A4" s="3"/>
      <c r="B4" s="4"/>
    </row>
  </sheetData>
  <printOptions headings="false" gridLines="false" gridLinesSet="true" horizontalCentered="false" verticalCentered="false"/>
  <pageMargins left="0.7" right="0.7" top="0.75" bottom="0.75" header="0.3" footer="0.3"/>
  <pageSetup paperSize="1" scale="85"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2017&amp;RPage &amp;P of &amp;N</oddFooter>
  </headerFooter>
  <colBreaks count="1" manualBreakCount="1">
    <brk id="11" man="true" max="65535" min="0"/>
  </col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B3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A11" activeCellId="0" sqref="AA11"/>
    </sheetView>
  </sheetViews>
  <sheetFormatPr defaultColWidth="8.59765625" defaultRowHeight="15" zeroHeight="false" outlineLevelRow="0" outlineLevelCol="0"/>
  <cols>
    <col collapsed="false" customWidth="true" hidden="false" outlineLevel="0" max="1" min="1" style="1" width="12"/>
    <col collapsed="false" customWidth="true" hidden="false" outlineLevel="0" max="15" min="2" style="1" width="5.57"/>
    <col collapsed="false" customWidth="true" hidden="false" outlineLevel="0" max="18" min="16" style="1" width="5.86"/>
    <col collapsed="false" customWidth="true" hidden="false" outlineLevel="0" max="19" min="19" style="1" width="5.57"/>
    <col collapsed="false" customWidth="true" hidden="false" outlineLevel="0" max="20" min="20" style="1" width="7.57"/>
    <col collapsed="false" customWidth="true" hidden="false" outlineLevel="0" max="21" min="21" style="1" width="5.57"/>
    <col collapsed="false" customWidth="true" hidden="false" outlineLevel="0" max="22" min="22" style="1" width="8"/>
  </cols>
  <sheetData>
    <row r="1" customFormat="false" ht="17.35" hidden="false" customHeight="false" outlineLevel="0" collapsed="false">
      <c r="A1" s="26"/>
      <c r="B1" s="26"/>
      <c r="C1" s="26"/>
      <c r="D1" s="26"/>
    </row>
    <row r="2" customFormat="false" ht="17.35" hidden="false" customHeight="false" outlineLevel="0" collapsed="false">
      <c r="A2" s="26" t="s">
        <v>46</v>
      </c>
      <c r="B2" s="26"/>
      <c r="C2" s="26"/>
      <c r="D2" s="26"/>
    </row>
    <row r="5" customFormat="false" ht="15" hidden="false" customHeight="false" outlineLevel="0" collapsed="false">
      <c r="A5" s="27" t="s">
        <v>47</v>
      </c>
      <c r="B5" s="27" t="n">
        <v>2025</v>
      </c>
      <c r="C5" s="27" t="n">
        <v>2024</v>
      </c>
      <c r="D5" s="27" t="n">
        <v>2023</v>
      </c>
      <c r="E5" s="27" t="n">
        <v>2022</v>
      </c>
      <c r="F5" s="27" t="n">
        <v>2021</v>
      </c>
      <c r="G5" s="27" t="n">
        <v>2020</v>
      </c>
      <c r="H5" s="27" t="n">
        <v>2019</v>
      </c>
      <c r="I5" s="27" t="n">
        <v>2018</v>
      </c>
      <c r="J5" s="27" t="n">
        <v>2017</v>
      </c>
      <c r="K5" s="28" t="n">
        <v>2016</v>
      </c>
      <c r="L5" s="28" t="n">
        <v>2015</v>
      </c>
      <c r="M5" s="28" t="n">
        <v>2014</v>
      </c>
      <c r="N5" s="28" t="n">
        <v>2013</v>
      </c>
      <c r="O5" s="28" t="n">
        <v>2012</v>
      </c>
      <c r="P5" s="28" t="n">
        <v>2011</v>
      </c>
      <c r="Q5" s="28" t="n">
        <v>2010</v>
      </c>
      <c r="R5" s="28" t="n">
        <v>2009</v>
      </c>
      <c r="S5" s="28" t="n">
        <v>2008</v>
      </c>
      <c r="T5" s="28" t="n">
        <v>2007</v>
      </c>
      <c r="U5" s="28" t="n">
        <v>2006</v>
      </c>
      <c r="V5" s="28" t="n">
        <v>2005</v>
      </c>
      <c r="W5" s="27" t="s">
        <v>48</v>
      </c>
      <c r="X5" s="29"/>
      <c r="Y5" s="30" t="s">
        <v>49</v>
      </c>
      <c r="Z5" s="30" t="s">
        <v>50</v>
      </c>
      <c r="AA5" s="30" t="s">
        <v>51</v>
      </c>
      <c r="AB5" s="30" t="s">
        <v>52</v>
      </c>
    </row>
    <row r="6" customFormat="false" ht="15" hidden="false" customHeight="false" outlineLevel="0" collapsed="false">
      <c r="A6" s="31" t="s">
        <v>53</v>
      </c>
      <c r="B6" s="32" t="n">
        <f aca="false">Data!K553</f>
        <v>34.4333333333333</v>
      </c>
      <c r="C6" s="33" t="n">
        <f aca="false">Data!K548</f>
        <v>35.5</v>
      </c>
      <c r="D6" s="33" t="n">
        <f aca="false">Data!K543</f>
        <v>39</v>
      </c>
      <c r="E6" s="33" t="n">
        <f aca="false">Data!K538</f>
        <v>36.2333333333333</v>
      </c>
      <c r="F6" s="33" t="n">
        <f aca="false">Data!K533</f>
        <v>36.2333333333333</v>
      </c>
      <c r="G6" s="33" t="n">
        <f aca="false">Data!K528</f>
        <v>38.1</v>
      </c>
      <c r="H6" s="31" t="s">
        <v>54</v>
      </c>
      <c r="I6" s="33" t="n">
        <f aca="false">Data!K519</f>
        <v>38</v>
      </c>
      <c r="J6" s="33" t="n">
        <f aca="false">Data!K514</f>
        <v>36.5</v>
      </c>
      <c r="K6" s="24" t="n">
        <f aca="false">Data!K510</f>
        <v>35.2333333333333</v>
      </c>
      <c r="L6" s="24" t="n">
        <f aca="false">Data!K506</f>
        <v>34.7</v>
      </c>
      <c r="M6" s="24" t="n">
        <f aca="false">Data!K501</f>
        <v>37.8333333333333</v>
      </c>
      <c r="N6" s="24" t="n">
        <f aca="false">Data!K496</f>
        <v>48.4333333333333</v>
      </c>
      <c r="O6" s="24" t="n">
        <f aca="false">Data!K491</f>
        <v>39.0666666666667</v>
      </c>
      <c r="P6" s="24" t="n">
        <f aca="false">Data!K486</f>
        <v>44.3666666666667</v>
      </c>
      <c r="Q6" s="24" t="n">
        <f aca="false">Data!K481</f>
        <v>44.3666666666667</v>
      </c>
      <c r="R6" s="24" t="n">
        <f aca="false">Data!K476</f>
        <v>37.3</v>
      </c>
      <c r="S6" s="24" t="n">
        <f aca="false">Data!K471</f>
        <v>45.4666666666667</v>
      </c>
      <c r="T6" s="24" t="n">
        <f aca="false">AVERAGE(Data!K464:K465)</f>
        <v>43.5666666666667</v>
      </c>
      <c r="U6" s="17" t="s">
        <v>54</v>
      </c>
      <c r="V6" s="24" t="n">
        <f aca="false">AVERAGE(Data!K417:K418)</f>
        <v>38.25</v>
      </c>
      <c r="W6" s="24" t="n">
        <f aca="false">AVERAGE(B6:V6)</f>
        <v>39.0833333333333</v>
      </c>
      <c r="X6" s="34"/>
      <c r="Y6" s="35" t="n">
        <f aca="false">MAX(B6:V6)</f>
        <v>48.4333333333333</v>
      </c>
      <c r="Z6" s="35" t="n">
        <f aca="false">Y6-W6</f>
        <v>9.34999999999997</v>
      </c>
      <c r="AA6" s="35" t="n">
        <f aca="false">MIN(B6:V6)</f>
        <v>34.4333333333333</v>
      </c>
      <c r="AB6" s="35" t="n">
        <f aca="false">W6-AA6</f>
        <v>4.65000000000003</v>
      </c>
    </row>
    <row r="7" customFormat="false" ht="15" hidden="false" customHeight="false" outlineLevel="0" collapsed="false">
      <c r="A7" s="31" t="s">
        <v>55</v>
      </c>
      <c r="B7" s="32" t="n">
        <f aca="false">Data!K554</f>
        <v>39.1333333333333</v>
      </c>
      <c r="C7" s="33" t="n">
        <f aca="false">Data!K549</f>
        <v>40.0333333333333</v>
      </c>
      <c r="D7" s="33" t="n">
        <f aca="false">Data!K544</f>
        <v>38.0333333333333</v>
      </c>
      <c r="E7" s="33" t="n">
        <f aca="false">Data!K539</f>
        <v>41.0666666666667</v>
      </c>
      <c r="F7" s="33" t="n">
        <f aca="false">Data!K534</f>
        <v>39.2666666666667</v>
      </c>
      <c r="G7" s="33" t="n">
        <f aca="false">Data!K529</f>
        <v>37.5333333333333</v>
      </c>
      <c r="H7" s="33" t="n">
        <f aca="false">Data!K524</f>
        <v>40.8666666666667</v>
      </c>
      <c r="I7" s="33" t="n">
        <f aca="false">Data!K520</f>
        <v>33.3333333333333</v>
      </c>
      <c r="J7" s="33" t="n">
        <f aca="false">Data!K515</f>
        <v>38.5666666666667</v>
      </c>
      <c r="K7" s="24" t="n">
        <f aca="false">Data!K511</f>
        <v>42.3666666666667</v>
      </c>
      <c r="L7" s="24" t="n">
        <f aca="false">Data!K507</f>
        <v>36.6</v>
      </c>
      <c r="M7" s="24" t="n">
        <f aca="false">Data!K502</f>
        <v>36.0333333333333</v>
      </c>
      <c r="N7" s="24" t="n">
        <f aca="false">Data!K497</f>
        <v>43.2</v>
      </c>
      <c r="O7" s="24" t="n">
        <f aca="false">Data!K492</f>
        <v>42.1666666666667</v>
      </c>
      <c r="P7" s="24" t="n">
        <f aca="false">Data!K487</f>
        <v>48.7666666666667</v>
      </c>
      <c r="Q7" s="24" t="n">
        <f aca="false">Data!K482</f>
        <v>43.5</v>
      </c>
      <c r="R7" s="24" t="n">
        <f aca="false">Data!K477</f>
        <v>37.2666666666667</v>
      </c>
      <c r="S7" s="24" t="n">
        <f aca="false">Data!K472</f>
        <v>47.9666666666667</v>
      </c>
      <c r="T7" s="24" t="n">
        <f aca="false">AVERAGE(Data!K466:K467)</f>
        <v>45.5666666666667</v>
      </c>
      <c r="U7" s="24" t="n">
        <f aca="false">AVERAGE(Data!K439:K444)</f>
        <v>39.8166666666667</v>
      </c>
      <c r="V7" s="24" t="n">
        <f aca="false">AVERAGE(Data!K419:K421)</f>
        <v>38.0333333333333</v>
      </c>
      <c r="W7" s="24" t="n">
        <f aca="false">AVERAGE(B7:V7)</f>
        <v>40.434126984127</v>
      </c>
      <c r="X7" s="34"/>
      <c r="Y7" s="35" t="n">
        <f aca="false">MAX(B7:V7)</f>
        <v>48.7666666666667</v>
      </c>
      <c r="Z7" s="35" t="n">
        <f aca="false">Y7-W7</f>
        <v>8.33253968253971</v>
      </c>
      <c r="AA7" s="35" t="n">
        <f aca="false">MIN(B7:V7)</f>
        <v>33.3333333333333</v>
      </c>
      <c r="AB7" s="35" t="n">
        <f aca="false">W7-AA7</f>
        <v>7.10079365079369</v>
      </c>
    </row>
    <row r="8" customFormat="false" ht="15" hidden="false" customHeight="false" outlineLevel="0" collapsed="false">
      <c r="A8" s="31" t="s">
        <v>56</v>
      </c>
      <c r="B8" s="32" t="n">
        <f aca="false">Data!K555</f>
        <v>42.8</v>
      </c>
      <c r="C8" s="33" t="n">
        <f aca="false">Data!K550</f>
        <v>34.4666666666667</v>
      </c>
      <c r="D8" s="33" t="n">
        <f aca="false">Data!K545</f>
        <v>39.2666666666667</v>
      </c>
      <c r="E8" s="33" t="n">
        <f aca="false">Data!K540</f>
        <v>43.6333333333333</v>
      </c>
      <c r="F8" s="33" t="n">
        <f aca="false">Data!K535</f>
        <v>41.3666666666667</v>
      </c>
      <c r="G8" s="33" t="n">
        <f aca="false">Data!K530</f>
        <v>42.7</v>
      </c>
      <c r="H8" s="33" t="n">
        <f aca="false">Data!K525</f>
        <v>42.8666666666667</v>
      </c>
      <c r="I8" s="33" t="n">
        <f aca="false">Data!K521</f>
        <v>42</v>
      </c>
      <c r="J8" s="33" t="n">
        <f aca="false">Data!K516</f>
        <v>40.5666666666667</v>
      </c>
      <c r="K8" s="24" t="n">
        <f aca="false">Data!K512</f>
        <v>42.6333333333333</v>
      </c>
      <c r="L8" s="17" t="s">
        <v>54</v>
      </c>
      <c r="M8" s="24" t="n">
        <f aca="false">Data!K503</f>
        <v>40.5666666666667</v>
      </c>
      <c r="N8" s="24" t="n">
        <f aca="false">Data!K498</f>
        <v>42.4</v>
      </c>
      <c r="O8" s="24" t="n">
        <f aca="false">Data!K493</f>
        <v>47.7333333333333</v>
      </c>
      <c r="P8" s="24" t="n">
        <f aca="false">Data!K488</f>
        <v>50</v>
      </c>
      <c r="Q8" s="24" t="n">
        <f aca="false">Data!K483</f>
        <v>39.1333333333333</v>
      </c>
      <c r="R8" s="24" t="n">
        <f aca="false">Data!K478</f>
        <v>44.9333333333333</v>
      </c>
      <c r="S8" s="24" t="n">
        <f aca="false">Data!K473</f>
        <v>48.2</v>
      </c>
      <c r="T8" s="24" t="n">
        <f aca="false">Data!K468</f>
        <v>45.5</v>
      </c>
      <c r="U8" s="24" t="n">
        <f aca="false">AVERAGE(Data!K445:K452)</f>
        <v>41.3875</v>
      </c>
      <c r="V8" s="24" t="n">
        <f aca="false">AVERAGE(Data!K422:K429)</f>
        <v>39.75</v>
      </c>
      <c r="W8" s="24" t="n">
        <f aca="false">AVERAGE(B8:V8)</f>
        <v>42.5952083333333</v>
      </c>
      <c r="X8" s="34"/>
      <c r="Y8" s="35" t="n">
        <f aca="false">MAX(B8:V8)</f>
        <v>50</v>
      </c>
      <c r="Z8" s="35" t="n">
        <f aca="false">Y8-W8</f>
        <v>7.40479166666667</v>
      </c>
      <c r="AA8" s="35" t="n">
        <f aca="false">MIN(B8:V8)</f>
        <v>34.4666666666667</v>
      </c>
      <c r="AB8" s="35" t="n">
        <f aca="false">W8-AA8</f>
        <v>8.12854166666664</v>
      </c>
    </row>
    <row r="9" customFormat="false" ht="15" hidden="false" customHeight="false" outlineLevel="0" collapsed="false">
      <c r="A9" s="31" t="s">
        <v>57</v>
      </c>
      <c r="B9" s="31"/>
      <c r="C9" s="33" t="n">
        <f aca="false">Data!K551</f>
        <v>43.3666666666667</v>
      </c>
      <c r="D9" s="33" t="n">
        <f aca="false">Data!K546</f>
        <v>41.8333333333333</v>
      </c>
      <c r="E9" s="33" t="n">
        <f aca="false">Data!K541</f>
        <v>41.3666666666667</v>
      </c>
      <c r="F9" s="33" t="n">
        <f aca="false">Data!K536</f>
        <v>41.1666666666667</v>
      </c>
      <c r="G9" s="33" t="n">
        <f aca="false">Data!K531</f>
        <v>41.1</v>
      </c>
      <c r="H9" s="33" t="n">
        <f aca="false">Data!K526</f>
        <v>42.4666666666667</v>
      </c>
      <c r="I9" s="33" t="n">
        <f aca="false">Data!K522</f>
        <v>47.6333333333333</v>
      </c>
      <c r="J9" s="33" t="n">
        <f aca="false">Data!K517</f>
        <v>42.8333333333333</v>
      </c>
      <c r="K9" s="24" t="n">
        <f aca="false">Data!K513</f>
        <v>46.8333333333333</v>
      </c>
      <c r="L9" s="24" t="n">
        <f aca="false">Data!K508</f>
        <v>43.9333333333333</v>
      </c>
      <c r="M9" s="24" t="n">
        <f aca="false">Data!K504</f>
        <v>47</v>
      </c>
      <c r="N9" s="24" t="n">
        <f aca="false">Data!K499</f>
        <v>47.3333333333333</v>
      </c>
      <c r="O9" s="24" t="n">
        <f aca="false">Data!K494</f>
        <v>47.7333333333333</v>
      </c>
      <c r="P9" s="24" t="n">
        <f aca="false">Data!K489</f>
        <v>51.1</v>
      </c>
      <c r="Q9" s="24" t="n">
        <f aca="false">Data!K484</f>
        <v>51.3666666666667</v>
      </c>
      <c r="R9" s="24" t="n">
        <f aca="false">Data!K479</f>
        <v>45.6</v>
      </c>
      <c r="S9" s="24" t="n">
        <f aca="false">Data!K474</f>
        <v>47.4333333333333</v>
      </c>
      <c r="T9" s="24" t="n">
        <f aca="false">Data!K469</f>
        <v>52.8666666666667</v>
      </c>
      <c r="U9" s="24" t="n">
        <f aca="false">AVERAGE(Data!K453:K458)</f>
        <v>51</v>
      </c>
      <c r="V9" s="24" t="n">
        <f aca="false">AVERAGE(Data!K430:K434)</f>
        <v>44.02</v>
      </c>
      <c r="W9" s="24" t="n">
        <f aca="false">AVERAGE(E9:V9)</f>
        <v>46.2659259259259</v>
      </c>
      <c r="X9" s="34"/>
      <c r="Y9" s="35" t="n">
        <f aca="false">MAX(C9:V9)</f>
        <v>52.8666666666667</v>
      </c>
      <c r="Z9" s="35" t="n">
        <f aca="false">Y9-W9</f>
        <v>6.6007407407408</v>
      </c>
      <c r="AA9" s="35" t="n">
        <f aca="false">MIN(C9:V9)</f>
        <v>41.1</v>
      </c>
      <c r="AB9" s="35" t="n">
        <f aca="false">W9-AA9</f>
        <v>5.1659259259259</v>
      </c>
    </row>
    <row r="10" customFormat="false" ht="15" hidden="false" customHeight="false" outlineLevel="0" collapsed="false">
      <c r="A10" s="31" t="s">
        <v>58</v>
      </c>
      <c r="B10" s="31"/>
      <c r="C10" s="33" t="n">
        <f aca="false">Data!K552</f>
        <v>44.1666666666667</v>
      </c>
      <c r="D10" s="33" t="n">
        <f aca="false">Data!K547</f>
        <v>44.4</v>
      </c>
      <c r="E10" s="33" t="n">
        <f aca="false">Data!K542</f>
        <v>43</v>
      </c>
      <c r="F10" s="33" t="n">
        <f aca="false">Data!K537</f>
        <v>42.4</v>
      </c>
      <c r="G10" s="33" t="n">
        <f aca="false">Data!K532</f>
        <v>40.8666666666667</v>
      </c>
      <c r="H10" s="33" t="n">
        <f aca="false">Data!K527</f>
        <v>41.6</v>
      </c>
      <c r="I10" s="33" t="n">
        <f aca="false">Data!K523</f>
        <v>45.5333333333333</v>
      </c>
      <c r="J10" s="33" t="n">
        <f aca="false">Data!K518</f>
        <v>38</v>
      </c>
      <c r="K10" s="17" t="s">
        <v>54</v>
      </c>
      <c r="L10" s="24" t="n">
        <f aca="false">Data!K509</f>
        <v>39.9</v>
      </c>
      <c r="M10" s="24" t="n">
        <f aca="false">Data!K505</f>
        <v>40.6</v>
      </c>
      <c r="N10" s="24" t="n">
        <f aca="false">Data!K500</f>
        <v>47.2</v>
      </c>
      <c r="O10" s="24" t="n">
        <f aca="false">Data!K495</f>
        <v>50.7333333333333</v>
      </c>
      <c r="P10" s="24" t="n">
        <f aca="false">Data!K490</f>
        <v>57.2666666666667</v>
      </c>
      <c r="Q10" s="24" t="n">
        <f aca="false">Data!K485</f>
        <v>55</v>
      </c>
      <c r="R10" s="24" t="n">
        <f aca="false">Data!K480</f>
        <v>46.1333333333333</v>
      </c>
      <c r="S10" s="24" t="n">
        <f aca="false">Data!K475</f>
        <v>47.8666666666667</v>
      </c>
      <c r="T10" s="24" t="n">
        <f aca="false">Data!K470</f>
        <v>53.1</v>
      </c>
      <c r="U10" s="24" t="n">
        <f aca="false">AVERAGE(Data!K459:K463)</f>
        <v>51.8733333333333</v>
      </c>
      <c r="V10" s="24" t="n">
        <f aca="false">AVERAGE(Data!K435:K437)</f>
        <v>47.2666666666667</v>
      </c>
      <c r="W10" s="24" t="n">
        <f aca="false">AVERAGE(E10:V10)</f>
        <v>46.3729411764706</v>
      </c>
      <c r="X10" s="34"/>
      <c r="Y10" s="35" t="n">
        <f aca="false">MAX(C10:V10)</f>
        <v>57.2666666666667</v>
      </c>
      <c r="Z10" s="35" t="n">
        <f aca="false">Y10-W10</f>
        <v>10.8937254901961</v>
      </c>
      <c r="AA10" s="35" t="n">
        <f aca="false">MIN(C10:V10)</f>
        <v>38</v>
      </c>
      <c r="AB10" s="35" t="n">
        <f aca="false">W10-AA10</f>
        <v>8.3729411764706</v>
      </c>
    </row>
    <row r="29" customFormat="false" ht="15" hidden="false" customHeight="true" outlineLevel="0" collapsed="false">
      <c r="A29" s="36" t="s">
        <v>59</v>
      </c>
      <c r="B29" s="36"/>
      <c r="C29" s="36"/>
      <c r="D29" s="36"/>
      <c r="E29" s="36"/>
      <c r="F29" s="36"/>
      <c r="G29" s="36"/>
      <c r="H29" s="36"/>
      <c r="I29" s="36"/>
      <c r="J29" s="36"/>
      <c r="K29" s="36"/>
      <c r="L29" s="36"/>
      <c r="M29" s="36"/>
      <c r="N29" s="36"/>
      <c r="O29" s="36"/>
      <c r="P29" s="36"/>
    </row>
    <row r="30" customFormat="false" ht="15" hidden="false" customHeight="false" outlineLevel="0" collapsed="false">
      <c r="A30" s="36"/>
      <c r="B30" s="36"/>
      <c r="C30" s="36"/>
      <c r="D30" s="36"/>
      <c r="E30" s="36"/>
      <c r="F30" s="36"/>
      <c r="G30" s="36"/>
      <c r="H30" s="36"/>
      <c r="I30" s="36"/>
      <c r="J30" s="36"/>
      <c r="K30" s="36"/>
      <c r="L30" s="36"/>
      <c r="M30" s="36"/>
      <c r="N30" s="36"/>
      <c r="O30" s="36"/>
      <c r="P30" s="36"/>
    </row>
    <row r="31" customFormat="false" ht="15" hidden="false" customHeight="false" outlineLevel="0" collapsed="false">
      <c r="A31" s="36"/>
      <c r="B31" s="36"/>
      <c r="C31" s="36"/>
      <c r="D31" s="36"/>
      <c r="E31" s="36"/>
      <c r="F31" s="36"/>
      <c r="G31" s="36"/>
      <c r="H31" s="36"/>
      <c r="I31" s="36"/>
      <c r="J31" s="36"/>
      <c r="K31" s="36"/>
      <c r="L31" s="36"/>
      <c r="M31" s="36"/>
      <c r="N31" s="36"/>
      <c r="O31" s="36"/>
      <c r="P31" s="36"/>
    </row>
    <row r="32" customFormat="false" ht="15" hidden="false" customHeight="false" outlineLevel="0" collapsed="false">
      <c r="A32" s="36"/>
      <c r="B32" s="36"/>
      <c r="C32" s="36"/>
      <c r="D32" s="36"/>
      <c r="E32" s="36"/>
      <c r="F32" s="36"/>
      <c r="G32" s="36"/>
      <c r="H32" s="36"/>
      <c r="I32" s="36"/>
      <c r="J32" s="36"/>
      <c r="K32" s="36"/>
      <c r="L32" s="36"/>
      <c r="M32" s="36"/>
      <c r="N32" s="36"/>
      <c r="O32" s="36"/>
      <c r="P32" s="36"/>
    </row>
    <row r="33" customFormat="false" ht="15" hidden="false" customHeight="false" outlineLevel="0" collapsed="false">
      <c r="A33" s="36"/>
      <c r="B33" s="36"/>
      <c r="C33" s="36"/>
      <c r="D33" s="36"/>
      <c r="E33" s="36"/>
      <c r="F33" s="36"/>
      <c r="G33" s="36"/>
      <c r="H33" s="36"/>
      <c r="I33" s="36"/>
      <c r="J33" s="36"/>
      <c r="K33" s="36"/>
      <c r="L33" s="36"/>
      <c r="M33" s="36"/>
      <c r="N33" s="36"/>
      <c r="O33" s="36"/>
      <c r="P33" s="36"/>
    </row>
    <row r="34" customFormat="false" ht="15" hidden="false" customHeight="false" outlineLevel="0" collapsed="false">
      <c r="A34" s="36"/>
      <c r="B34" s="36"/>
      <c r="C34" s="36"/>
      <c r="D34" s="36"/>
      <c r="E34" s="36"/>
      <c r="F34" s="36"/>
      <c r="G34" s="36"/>
      <c r="H34" s="36"/>
      <c r="I34" s="36"/>
      <c r="J34" s="36"/>
      <c r="K34" s="36"/>
      <c r="L34" s="36"/>
      <c r="M34" s="36"/>
      <c r="N34" s="36"/>
      <c r="O34" s="36"/>
      <c r="P34" s="36"/>
    </row>
    <row r="35" customFormat="false" ht="15" hidden="false" customHeight="false" outlineLevel="0" collapsed="false">
      <c r="E35" s="37"/>
      <c r="F35" s="37"/>
      <c r="G35" s="37"/>
      <c r="H35" s="37"/>
      <c r="I35" s="37"/>
      <c r="J35" s="37"/>
      <c r="K35" s="37"/>
    </row>
  </sheetData>
  <mergeCells count="1">
    <mergeCell ref="A29:P34"/>
  </mergeCells>
  <printOptions headings="false" gridLines="false" gridLinesSet="true" horizontalCentered="false" verticalCentered="false"/>
  <pageMargins left="0.7" right="0.7" top="0.75" bottom="0.75" header="0.3" footer="0.3"/>
  <pageSetup paperSize="1" scale="71"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2017&amp;RPage &amp;P of &amp;N</oddFooter>
  </headerFooter>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Relationships xmlns="http://schemas.openxmlformats.org/package/2006/relationships"><Relationship Id="rId1" Type="http://schemas.openxmlformats.org/officeDocument/2006/relationships/customXmlProps" Target="itemProps4.xml"/>
</Relationships>
</file>

<file path=customXml/_rels/item5.xml.rels><?xml version="1.0" encoding="UTF-8"?>
<Relationships xmlns="http://schemas.openxmlformats.org/package/2006/relationships"><Relationship Id="rId1" Type="http://schemas.openxmlformats.org/officeDocument/2006/relationships/customXmlProps" Target="itemProps5.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A8D874FD75AA45835E36820A57EB9F" ma:contentTypeVersion="16" ma:contentTypeDescription="Create a new document." ma:contentTypeScope="" ma:versionID="c609207ecb16e121215e57b5492b8f5b">
  <xsd:schema xmlns:xsd="http://www.w3.org/2001/XMLSchema" xmlns:xs="http://www.w3.org/2001/XMLSchema" xmlns:p="http://schemas.microsoft.com/office/2006/metadata/properties" xmlns:ns2="a0f04919-ee8d-4b67-94b7-ff1a478b14d4" xmlns:ns3="d2cbc523-1bce-4d18-afc9-31204cd73404" targetNamespace="http://schemas.microsoft.com/office/2006/metadata/properties" ma:root="true" ma:fieldsID="88fb060b2848633bfcaa5bfd322de193" ns2:_="" ns3:_="">
    <xsd:import namespace="a0f04919-ee8d-4b67-94b7-ff1a478b14d4"/>
    <xsd:import namespace="d2cbc523-1bce-4d18-afc9-31204cd7340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f04919-ee8d-4b67-94b7-ff1a478b14d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4ae09c09-2b81-4b18-9a79-4e87d0ba2755}" ma:internalName="TaxCatchAll" ma:showField="CatchAllData" ma:web="a0f04919-ee8d-4b67-94b7-ff1a478b14d4">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cbc523-1bce-4d18-afc9-31204cd7340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93c8629-9805-447b-a9ac-e62a7ac6107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d2cbc523-1bce-4d18-afc9-31204cd73404">
      <Terms xmlns="http://schemas.microsoft.com/office/infopath/2007/PartnerControls"/>
    </lcf76f155ced4ddcb4097134ff3c332f>
    <TaxCatchAll xmlns="a0f04919-ee8d-4b67-94b7-ff1a478b14d4" xsi:nil="true"/>
    <_dlc_DocId xmlns="a0f04919-ee8d-4b67-94b7-ff1a478b14d4">2YHJJCY5CW2Q-386611115-151662</_dlc_DocId>
    <_dlc_DocIdUrl xmlns="a0f04919-ee8d-4b67-94b7-ff1a478b14d4">
      <Url>https://awresearchlabs.sharepoint.com/sites/AWRL/_layouts/15/DocIdRedir.aspx?ID=2YHJJCY5CW2Q-386611115-151662</Url>
      <Description>2YHJJCY5CW2Q-386611115-151662</Description>
    </_dlc_DocIdUrl>
  </documentManagement>
</p:properties>
</file>

<file path=customXml/itemProps1.xml><?xml version="1.0" encoding="utf-8"?>
<ds:datastoreItem xmlns:ds="http://schemas.openxmlformats.org/officeDocument/2006/customXml" ds:itemID="{7644638B-FEC6-4235-9D7F-2CAC8492C85B}"/>
</file>

<file path=customXml/itemProps2.xml><?xml version="1.0" encoding="utf-8"?>
<ds:datastoreItem xmlns:ds="http://schemas.openxmlformats.org/officeDocument/2006/customXml" ds:itemID="{CF23843D-7D71-4D66-8C0C-AEFE9B44EE72}">
  <ds:schemaRefs>
    <ds:schemaRef ds:uri="http://schemas.microsoft.com/office/2006/metadata/longProperties"/>
  </ds:schemaRefs>
</ds:datastoreItem>
</file>

<file path=customXml/itemProps3.xml><?xml version="1.0" encoding="utf-8"?>
<ds:datastoreItem xmlns:ds="http://schemas.openxmlformats.org/officeDocument/2006/customXml" ds:itemID="{F03D765A-BF6B-41BB-9E3A-E52C0F1B4D39}">
  <ds:schemaRefs>
    <ds:schemaRef ds:uri="http://schemas.microsoft.com/sharepoint/v3/contenttype/forms"/>
  </ds:schemaRefs>
</ds:datastoreItem>
</file>

<file path=customXml/itemProps4.xml><?xml version="1.0" encoding="utf-8"?>
<ds:datastoreItem xmlns:ds="http://schemas.openxmlformats.org/officeDocument/2006/customXml" ds:itemID="{47EE38CB-8C3A-4DE1-8DB3-1D0767C06D19}">
  <ds:schemaRefs>
    <ds:schemaRef ds:uri="http://schemas.microsoft.com/sharepoint/events"/>
  </ds:schemaRefs>
</ds:datastoreItem>
</file>

<file path=customXml/itemProps5.xml><?xml version="1.0" encoding="utf-8"?>
<ds:datastoreItem xmlns:ds="http://schemas.openxmlformats.org/officeDocument/2006/customXml" ds:itemID="{35219B27-E5FD-43A6-9A25-E0AC15D9BB8C}">
  <ds:schemaRefs>
    <ds:schemaRef ds:uri="http://schemas.microsoft.com/office/2006/metadata/properties"/>
    <ds:schemaRef ds:uri="http://schemas.microsoft.com/office/infopath/2007/PartnerControls"/>
    <ds:schemaRef ds:uri="d2cbc523-1bce-4d18-afc9-31204cd73404"/>
    <ds:schemaRef ds:uri="a0f04919-ee8d-4b67-94b7-ff1a478b14d4"/>
  </ds:schemaRefs>
</ds:datastoreItem>
</file>

<file path=docProps/app.xml><?xml version="1.0" encoding="utf-8"?>
<Properties xmlns="http://schemas.openxmlformats.org/officeDocument/2006/extended-properties" xmlns:vt="http://schemas.openxmlformats.org/officeDocument/2006/docPropsVTypes">
  <Template/>
  <TotalTime>12</TotalTime>
  <Application>LibreOffice/24.2.7.2$Linux_X86_64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2010-05-27T17:08:17Z</dcterms:created>
  <dc:creator>Sarah</dc:creator>
  <dc:description/>
  <dc:language>en-US</dc:language>
  <cp:lastModifiedBy/>
  <cp:lastPrinted>2019-08-02T19:18:34Z</cp:lastPrinted>
  <dcterms:modified xsi:type="dcterms:W3CDTF">2025-07-30T15:37:36Z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0x01010060A8D874FD75AA45835E36820A57EB9F</vt:lpwstr>
  </property>
  <property fmtid="{D5CDD505-2E9C-101B-9397-08002B2CF9AE}" pid="3" name="MediaServiceImageTags">
    <vt:lpwstr/>
  </property>
  <property fmtid="{D5CDD505-2E9C-101B-9397-08002B2CF9AE}" pid="4" name="Order">
    <vt:lpwstr>3808600.00000000</vt:lpwstr>
  </property>
  <property fmtid="{D5CDD505-2E9C-101B-9397-08002B2CF9AE}" pid="5" name="_dlc_DocId">
    <vt:lpwstr>2YHJJCY5CW2Q-386611115-38086</vt:lpwstr>
  </property>
  <property fmtid="{D5CDD505-2E9C-101B-9397-08002B2CF9AE}" pid="6" name="_dlc_DocIdItemGuid">
    <vt:lpwstr>cbacb865-55cd-4fd6-b9ee-d7fe599ec306</vt:lpwstr>
  </property>
  <property fmtid="{D5CDD505-2E9C-101B-9397-08002B2CF9AE}" pid="7" name="_dlc_DocIdUrl">
    <vt:lpwstr>https://awresearchlabs.sharepoint.com/sites/AWRL/_layouts/15/DocIdRedir.aspx?ID=2YHJJCY5CW2Q-386611115-38086, 2YHJJCY5CW2Q-386611115-38086</vt:lpwstr>
  </property>
  <property fmtid="{D5CDD505-2E9C-101B-9397-08002B2CF9AE}" pid="8" name="display_urn:schemas-microsoft-com:office:office#Author">
    <vt:lpwstr>BUILTIN\administrators</vt:lpwstr>
  </property>
  <property fmtid="{D5CDD505-2E9C-101B-9397-08002B2CF9AE}" pid="9" name="display_urn:schemas-microsoft-com:office:office#Editor">
    <vt:lpwstr>BUILTIN\administrators</vt:lpwstr>
  </property>
</Properties>
</file>